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Dokumente\Aktuelles\Paper\in_prep_Tyi\_Einreichung_nach_review\Supplemente\"/>
    </mc:Choice>
  </mc:AlternateContent>
  <xr:revisionPtr revIDLastSave="0" documentId="13_ncr:1_{3DD4BAEE-7285-4085-8A49-B7A29BA171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ta_Count" sheetId="1" r:id="rId1"/>
    <sheet name="data_simplified_Piecharts" sheetId="3" r:id="rId2"/>
  </sheets>
  <definedNames>
    <definedName name="_xlnm.Print_Area" localSheetId="0">data_Count!$A$1:$BG$43</definedName>
  </definedNames>
  <calcPr calcId="191029" refMode="R1C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22" i="1" l="1"/>
  <c r="BF12" i="1"/>
  <c r="BF10" i="1"/>
  <c r="BF8" i="1"/>
  <c r="BF6" i="1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T17" i="3"/>
  <c r="S17" i="3"/>
  <c r="U17" i="3"/>
  <c r="V17" i="3"/>
  <c r="W17" i="3"/>
  <c r="Z17" i="3"/>
  <c r="AA17" i="3"/>
  <c r="Y17" i="3"/>
  <c r="AB17" i="3"/>
  <c r="AC17" i="3"/>
  <c r="AD17" i="3"/>
  <c r="X17" i="3"/>
  <c r="AF17" i="3"/>
  <c r="AG17" i="3"/>
  <c r="R19" i="3"/>
  <c r="I19" i="3"/>
  <c r="X19" i="3"/>
  <c r="V19" i="3"/>
  <c r="AD19" i="3"/>
  <c r="AC19" i="3"/>
  <c r="W19" i="3"/>
  <c r="U19" i="3"/>
  <c r="P19" i="3"/>
  <c r="Q19" i="3"/>
  <c r="Z19" i="3"/>
  <c r="T19" i="3"/>
  <c r="O19" i="3"/>
  <c r="Y19" i="3"/>
  <c r="AA19" i="3"/>
  <c r="M19" i="3"/>
  <c r="L19" i="3"/>
  <c r="AB19" i="3"/>
  <c r="K19" i="3"/>
  <c r="H19" i="3"/>
  <c r="J19" i="3"/>
  <c r="F19" i="3"/>
  <c r="G19" i="3"/>
  <c r="S19" i="3"/>
  <c r="E19" i="3"/>
  <c r="D19" i="3"/>
  <c r="N19" i="3"/>
  <c r="C19" i="3"/>
  <c r="BF18" i="1"/>
  <c r="E4" i="1" l="1"/>
  <c r="BE4" i="1" l="1"/>
  <c r="AZ4" i="1"/>
  <c r="AX4" i="1"/>
  <c r="AO4" i="1"/>
  <c r="AJ4" i="1"/>
  <c r="AB4" i="1"/>
  <c r="AA4" i="1"/>
  <c r="W4" i="1"/>
  <c r="S4" i="1"/>
  <c r="L4" i="1"/>
  <c r="I4" i="1"/>
  <c r="C4" i="1"/>
  <c r="BF3" i="1"/>
  <c r="BF4" i="1" l="1"/>
  <c r="AY16" i="1" l="1"/>
  <c r="BB16" i="1"/>
  <c r="BE16" i="1"/>
  <c r="AU16" i="1"/>
  <c r="AP16" i="1"/>
  <c r="AO16" i="1"/>
  <c r="AE16" i="1"/>
  <c r="L16" i="1"/>
  <c r="I16" i="1"/>
  <c r="BF15" i="1"/>
  <c r="AB16" i="1"/>
  <c r="AA16" i="1"/>
  <c r="S16" i="1"/>
  <c r="E16" i="1"/>
  <c r="C16" i="1"/>
  <c r="BF16" i="1" l="1"/>
  <c r="C20" i="1" l="1"/>
  <c r="BF20" i="1"/>
  <c r="BF19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14" i="1"/>
  <c r="BF2" i="1"/>
</calcChain>
</file>

<file path=xl/sharedStrings.xml><?xml version="1.0" encoding="utf-8"?>
<sst xmlns="http://schemas.openxmlformats.org/spreadsheetml/2006/main" count="194" uniqueCount="94">
  <si>
    <t>Indet.</t>
  </si>
  <si>
    <t>Balanites aegyptiaca</t>
  </si>
  <si>
    <t>Ziziphus spp.</t>
  </si>
  <si>
    <t>Terminalia spp.</t>
  </si>
  <si>
    <t>Khaya spp.</t>
  </si>
  <si>
    <t>Faidherbia albida</t>
  </si>
  <si>
    <t>AH</t>
  </si>
  <si>
    <t>site</t>
  </si>
  <si>
    <t>Anogeissus leiocarpa</t>
  </si>
  <si>
    <t>BE</t>
  </si>
  <si>
    <t>Acacia nilotica</t>
  </si>
  <si>
    <t>Fabaceae undiff.</t>
  </si>
  <si>
    <t>Combretum glutinosum/adenogonium</t>
  </si>
  <si>
    <t>Pterocarpus spp.</t>
  </si>
  <si>
    <t>Tyi-jo, settlement</t>
  </si>
  <si>
    <t>P2 sol CH 1</t>
  </si>
  <si>
    <t>Vitellaria paradoxa</t>
  </si>
  <si>
    <t>Prosopis africana</t>
  </si>
  <si>
    <t>cf. Khaya senegalensis</t>
  </si>
  <si>
    <t>CH 1 (sac A)</t>
  </si>
  <si>
    <t>CH 1 (sac B)</t>
  </si>
  <si>
    <t>CH 1 (sac C)</t>
  </si>
  <si>
    <t>CH 1 (sac D)</t>
  </si>
  <si>
    <t>P2 sol CH 3</t>
  </si>
  <si>
    <t>D2</t>
  </si>
  <si>
    <t>D3</t>
  </si>
  <si>
    <t>bark</t>
  </si>
  <si>
    <t>Daniellia oliveri</t>
  </si>
  <si>
    <t>Khaya senegalensis (BE)</t>
  </si>
  <si>
    <t>Detarium cf. microcarpum (BE)</t>
  </si>
  <si>
    <t>D1</t>
  </si>
  <si>
    <t>D6</t>
  </si>
  <si>
    <t>D9</t>
  </si>
  <si>
    <t>Lannea sp. (BE)</t>
  </si>
  <si>
    <t>Combretum micranthum</t>
  </si>
  <si>
    <t>Tamarindus/Cassia (BE)</t>
  </si>
  <si>
    <t>Rubiaceae, Feretia type</t>
  </si>
  <si>
    <t>Petrocarpus luces (BE)</t>
  </si>
  <si>
    <t>cf. Grewia (BE)</t>
  </si>
  <si>
    <t>Acacia cf. nilotica (BE)</t>
  </si>
  <si>
    <t>analysis (AH - Alexa Höhn, BE - Barbara Eichhorn, ACG - Ann-Cathrine Grünfelder)</t>
  </si>
  <si>
    <t>Terminalia sp. (BE)</t>
  </si>
  <si>
    <t>Acacia type (BE)</t>
  </si>
  <si>
    <t xml:space="preserve">Guiera senegalensis </t>
  </si>
  <si>
    <t>Combretum glutinosum (BE)</t>
  </si>
  <si>
    <t>sondage P2 d2-sol CH</t>
  </si>
  <si>
    <t>sondage P 2 d2, Ch 1 (sac 1)</t>
  </si>
  <si>
    <t>Detarium microcarpum (BE)</t>
  </si>
  <si>
    <t>P2 d2 CH 4</t>
  </si>
  <si>
    <t>P2 d3 CH 5</t>
  </si>
  <si>
    <t>Cour sol</t>
  </si>
  <si>
    <t>Cour d2 (sac 1)</t>
  </si>
  <si>
    <t>Cour d2 (sac 2)</t>
  </si>
  <si>
    <t>ext sud CH D?1 cour</t>
  </si>
  <si>
    <t>Acacia spp.</t>
  </si>
  <si>
    <t>Indet, vitrified</t>
  </si>
  <si>
    <t>Lannea spp.</t>
  </si>
  <si>
    <t>BE&amp;AH</t>
  </si>
  <si>
    <t>Vitellaria paradoxa, all</t>
  </si>
  <si>
    <t>Terminalia spp., all</t>
  </si>
  <si>
    <t>Detarium spp., all</t>
  </si>
  <si>
    <t>Lannea spp., all</t>
  </si>
  <si>
    <t>Pterocarpus spp., all</t>
  </si>
  <si>
    <t>Detarium spp.</t>
  </si>
  <si>
    <t>Combretum glutinosum/adenogonium, all</t>
  </si>
  <si>
    <t>Sum (Wood charcoal)</t>
  </si>
  <si>
    <t>D4</t>
  </si>
  <si>
    <t>D8</t>
  </si>
  <si>
    <t>Grewia spp.</t>
  </si>
  <si>
    <t>Combretum molle/nigricans</t>
  </si>
  <si>
    <t>Tyi-kun, firing pile</t>
  </si>
  <si>
    <t>Tyi-jo, firing pile</t>
  </si>
  <si>
    <t xml:space="preserve">Tyi-jo, firing pile </t>
  </si>
  <si>
    <t>stratum/context</t>
  </si>
  <si>
    <t>Ficus sp.</t>
  </si>
  <si>
    <t>cf. Annona senegalensis</t>
  </si>
  <si>
    <t>Liana/Loesneriella (BE)</t>
  </si>
  <si>
    <t>Sclerocarya birrea</t>
  </si>
  <si>
    <t xml:space="preserve"> Vitellaria paradoxa type (BE)</t>
  </si>
  <si>
    <t>Khaya spp., all</t>
  </si>
  <si>
    <t>Pterocarpus erinaceus (BE)</t>
  </si>
  <si>
    <t>Detarieae IIa ( cf. Tamarindus indica)</t>
  </si>
  <si>
    <t>Vitex sp.</t>
  </si>
  <si>
    <t>short shoot, twigs</t>
  </si>
  <si>
    <t>cf. Commiphora africana/pendunculata</t>
  </si>
  <si>
    <t>Detarieae Iia</t>
  </si>
  <si>
    <t>Liana/Loesneriella</t>
  </si>
  <si>
    <t>cf. Commiphora</t>
  </si>
  <si>
    <t>Ubiquity</t>
  </si>
  <si>
    <t>AG</t>
  </si>
  <si>
    <t>BE&amp;AG</t>
  </si>
  <si>
    <t>Total</t>
  </si>
  <si>
    <t>Detarieae IIa, all</t>
  </si>
  <si>
    <t>Celtis spp.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</si>
</sst>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9C000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66">
    <xf numFmtId="0" fontId="0" fillId="0" borderId="0" xfId="0"/>
    <xf numFmtId="0" fontId="1" fillId="0" borderId="2" xfId="0" applyFont="1" applyBorder="1" applyAlignment="1">
      <alignment horizontal="left" textRotation="90"/>
    </xf>
    <xf numFmtId="0" fontId="1" fillId="0" borderId="2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0" fillId="0" borderId="2" xfId="0" applyBorder="1" applyAlignment="1">
      <alignment textRotation="90"/>
    </xf>
    <xf numFmtId="1" fontId="0" fillId="0" borderId="2" xfId="0" applyNumberFormat="1" applyBorder="1" applyAlignment="1">
      <alignment textRotation="90"/>
    </xf>
    <xf numFmtId="1" fontId="1" fillId="0" borderId="7" xfId="0" applyNumberFormat="1" applyFont="1" applyBorder="1" applyAlignment="1">
      <alignment textRotation="90"/>
    </xf>
    <xf numFmtId="0" fontId="0" fillId="0" borderId="5" xfId="0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6" xfId="0" applyBorder="1"/>
    <xf numFmtId="1" fontId="0" fillId="0" borderId="0" xfId="0" applyNumberFormat="1"/>
    <xf numFmtId="1" fontId="0" fillId="0" borderId="6" xfId="0" applyNumberFormat="1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textRotation="90"/>
    </xf>
    <xf numFmtId="0" fontId="1" fillId="0" borderId="3" xfId="0" applyFont="1" applyBorder="1"/>
    <xf numFmtId="0" fontId="0" fillId="0" borderId="3" xfId="0" applyBorder="1"/>
    <xf numFmtId="0" fontId="0" fillId="0" borderId="7" xfId="0" applyBorder="1" applyAlignment="1">
      <alignment textRotation="90" wrapText="1"/>
    </xf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1" fontId="0" fillId="3" borderId="9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3" borderId="11" xfId="0" applyFont="1" applyFill="1" applyBorder="1"/>
    <xf numFmtId="0" fontId="0" fillId="3" borderId="9" xfId="0" applyFill="1" applyBorder="1"/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0" borderId="13" xfId="0" applyBorder="1"/>
    <xf numFmtId="0" fontId="1" fillId="0" borderId="1" xfId="0" applyFont="1" applyBorder="1"/>
    <xf numFmtId="0" fontId="0" fillId="0" borderId="7" xfId="0" applyBorder="1"/>
    <xf numFmtId="0" fontId="1" fillId="0" borderId="5" xfId="0" applyFont="1" applyBorder="1" applyAlignment="1">
      <alignment horizontal="center" textRotation="90"/>
    </xf>
    <xf numFmtId="0" fontId="0" fillId="3" borderId="10" xfId="0" quotePrefix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4" xfId="1" quotePrefix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1" fillId="0" borderId="0" xfId="0" applyFont="1" applyAlignment="1">
      <alignment horizontal="left" textRotation="90"/>
    </xf>
    <xf numFmtId="0" fontId="1" fillId="0" borderId="0" xfId="0" applyFont="1" applyAlignment="1">
      <alignment textRotation="90"/>
    </xf>
    <xf numFmtId="1" fontId="1" fillId="0" borderId="0" xfId="0" applyNumberFormat="1" applyFont="1" applyAlignment="1">
      <alignment textRotation="90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textRotation="90"/>
    </xf>
    <xf numFmtId="0" fontId="1" fillId="3" borderId="0" xfId="0" applyFont="1" applyFill="1"/>
    <xf numFmtId="0" fontId="1" fillId="0" borderId="0" xfId="0" applyFont="1"/>
    <xf numFmtId="1" fontId="1" fillId="3" borderId="11" xfId="0" applyNumberFormat="1" applyFont="1" applyFill="1" applyBorder="1"/>
  </cellXfs>
  <cellStyles count="2">
    <cellStyle name="Schlecht" xfId="1" builtinId="27"/>
    <cellStyle name="Standard" xfId="0" builtinId="0"/>
  </cellStyles>
  <dxfs count="0"/>
  <tableStyles count="0" defaultTableStyle="TableStyleMedium2" defaultPivotStyle="PivotStyleLight16"/>
  <colors>
    <mruColors>
      <color rgb="FF4E80E5"/>
      <color rgb="FFFFC000"/>
      <color rgb="FFFF4FFF"/>
      <color rgb="FF92D14F"/>
      <color rgb="FFFF00EA"/>
      <color rgb="FFFF00D9"/>
      <color rgb="FFCD3CCD"/>
      <color rgb="FFCD3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Ganymed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8"/>
  <sheetViews>
    <sheetView tabSelected="1" zoomScale="89" zoomScaleNormal="89" workbookViewId="0">
      <pane ySplit="1" topLeftCell="A2" activePane="bottomLeft" state="frozen"/>
      <selection pane="bottomLeft" activeCell="BH16" sqref="BH16"/>
    </sheetView>
  </sheetViews>
  <sheetFormatPr baseColWidth="10" defaultColWidth="11.5703125" defaultRowHeight="15" x14ac:dyDescent="0.25"/>
  <cols>
    <col min="1" max="1" width="19.7109375" customWidth="1"/>
    <col min="2" max="2" width="19" customWidth="1"/>
    <col min="3" max="3" width="5.42578125" style="12" customWidth="1"/>
    <col min="4" max="4" width="3.7109375" style="27" customWidth="1"/>
    <col min="5" max="6" width="3.7109375" style="14" customWidth="1"/>
    <col min="7" max="8" width="3.7109375" customWidth="1"/>
    <col min="9" max="9" width="3.7109375" style="14" customWidth="1"/>
    <col min="10" max="10" width="3.7109375" customWidth="1"/>
    <col min="11" max="11" width="3.7109375" style="15" customWidth="1"/>
    <col min="12" max="12" width="3.7109375" style="16" customWidth="1"/>
    <col min="13" max="15" width="3.7109375" customWidth="1"/>
    <col min="16" max="16" width="3.7109375" style="14" customWidth="1"/>
    <col min="17" max="18" width="3.7109375" customWidth="1"/>
    <col min="19" max="19" width="3.7109375" style="14" customWidth="1"/>
    <col min="20" max="22" width="3.7109375" customWidth="1"/>
    <col min="23" max="23" width="3.7109375" style="14" customWidth="1"/>
    <col min="24" max="26" width="3.7109375" customWidth="1"/>
    <col min="27" max="27" width="3.7109375" style="14" customWidth="1"/>
    <col min="28" max="30" width="3.7109375" customWidth="1"/>
    <col min="31" max="31" width="3.7109375" style="14" customWidth="1"/>
    <col min="32" max="32" width="3.7109375" style="17" customWidth="1"/>
    <col min="33" max="33" width="3.7109375" customWidth="1"/>
    <col min="34" max="34" width="3.7109375" style="14" customWidth="1"/>
    <col min="35" max="56" width="3.7109375" customWidth="1"/>
    <col min="57" max="57" width="3.7109375" style="10" customWidth="1"/>
    <col min="58" max="58" width="4.7109375" style="27" customWidth="1"/>
    <col min="59" max="59" width="8.7109375" style="14" customWidth="1"/>
  </cols>
  <sheetData>
    <row r="1" spans="1:59" s="4" customFormat="1" ht="184.15" customHeight="1" x14ac:dyDescent="0.25">
      <c r="A1" s="1" t="s">
        <v>7</v>
      </c>
      <c r="B1" s="2" t="s">
        <v>73</v>
      </c>
      <c r="C1" s="48" t="s">
        <v>26</v>
      </c>
      <c r="D1" s="25" t="s">
        <v>83</v>
      </c>
      <c r="E1" s="3" t="s">
        <v>5</v>
      </c>
      <c r="F1" s="3" t="s">
        <v>43</v>
      </c>
      <c r="G1" s="4" t="s">
        <v>78</v>
      </c>
      <c r="H1" s="4" t="s">
        <v>16</v>
      </c>
      <c r="I1" s="3" t="s">
        <v>58</v>
      </c>
      <c r="J1" s="4" t="s">
        <v>41</v>
      </c>
      <c r="K1" s="5" t="s">
        <v>3</v>
      </c>
      <c r="L1" s="6" t="s">
        <v>59</v>
      </c>
      <c r="M1" s="4" t="s">
        <v>47</v>
      </c>
      <c r="N1" s="4" t="s">
        <v>29</v>
      </c>
      <c r="O1" s="4" t="s">
        <v>63</v>
      </c>
      <c r="P1" s="3" t="s">
        <v>60</v>
      </c>
      <c r="Q1" s="4" t="s">
        <v>33</v>
      </c>
      <c r="R1" s="4" t="s">
        <v>56</v>
      </c>
      <c r="S1" s="3" t="s">
        <v>61</v>
      </c>
      <c r="T1" s="4" t="s">
        <v>28</v>
      </c>
      <c r="U1" s="4" t="s">
        <v>18</v>
      </c>
      <c r="V1" s="4" t="s">
        <v>4</v>
      </c>
      <c r="W1" s="3" t="s">
        <v>79</v>
      </c>
      <c r="X1" s="4" t="s">
        <v>80</v>
      </c>
      <c r="Y1" s="4" t="s">
        <v>37</v>
      </c>
      <c r="Z1" s="4" t="s">
        <v>13</v>
      </c>
      <c r="AA1" s="3" t="s">
        <v>62</v>
      </c>
      <c r="AB1" s="2" t="s">
        <v>17</v>
      </c>
      <c r="AC1" s="7" t="s">
        <v>35</v>
      </c>
      <c r="AD1" s="4" t="s">
        <v>81</v>
      </c>
      <c r="AE1" s="3" t="s">
        <v>92</v>
      </c>
      <c r="AF1" s="7" t="s">
        <v>44</v>
      </c>
      <c r="AG1" s="4" t="s">
        <v>12</v>
      </c>
      <c r="AH1" s="3" t="s">
        <v>64</v>
      </c>
      <c r="AI1" s="2" t="s">
        <v>84</v>
      </c>
      <c r="AJ1" s="2" t="s">
        <v>82</v>
      </c>
      <c r="AK1" s="2" t="s">
        <v>34</v>
      </c>
      <c r="AL1" s="2" t="s">
        <v>69</v>
      </c>
      <c r="AM1" s="2" t="s">
        <v>36</v>
      </c>
      <c r="AN1" s="2" t="s">
        <v>27</v>
      </c>
      <c r="AO1" s="2" t="s">
        <v>2</v>
      </c>
      <c r="AP1" s="2" t="s">
        <v>1</v>
      </c>
      <c r="AQ1" s="2" t="s">
        <v>74</v>
      </c>
      <c r="AR1" s="2" t="s">
        <v>10</v>
      </c>
      <c r="AS1" s="2" t="s">
        <v>39</v>
      </c>
      <c r="AT1" s="2" t="s">
        <v>42</v>
      </c>
      <c r="AU1" s="2" t="s">
        <v>54</v>
      </c>
      <c r="AV1" s="2" t="s">
        <v>11</v>
      </c>
      <c r="AW1" s="2" t="s">
        <v>75</v>
      </c>
      <c r="AX1" s="2" t="s">
        <v>76</v>
      </c>
      <c r="AY1" s="2" t="s">
        <v>8</v>
      </c>
      <c r="AZ1" s="2" t="s">
        <v>38</v>
      </c>
      <c r="BA1" s="2" t="s">
        <v>68</v>
      </c>
      <c r="BB1" s="2" t="s">
        <v>77</v>
      </c>
      <c r="BC1" s="2" t="s">
        <v>93</v>
      </c>
      <c r="BD1" s="2" t="s">
        <v>55</v>
      </c>
      <c r="BE1" s="8" t="s">
        <v>0</v>
      </c>
      <c r="BF1" s="25" t="s">
        <v>65</v>
      </c>
      <c r="BG1" s="28" t="s">
        <v>40</v>
      </c>
    </row>
    <row r="2" spans="1:59" x14ac:dyDescent="0.25">
      <c r="A2" t="s">
        <v>70</v>
      </c>
      <c r="B2" t="s">
        <v>30</v>
      </c>
      <c r="C2" s="12">
        <v>63</v>
      </c>
      <c r="D2" s="18"/>
      <c r="E2" s="9">
        <v>12</v>
      </c>
      <c r="F2" s="9"/>
      <c r="G2" s="10">
        <v>10</v>
      </c>
      <c r="H2" s="10"/>
      <c r="I2" s="9"/>
      <c r="J2" s="11">
        <v>4</v>
      </c>
      <c r="K2" s="10"/>
      <c r="L2" s="9"/>
      <c r="M2" s="10"/>
      <c r="N2" s="10"/>
      <c r="O2" s="10"/>
      <c r="P2" s="9"/>
      <c r="Q2" s="10">
        <v>1</v>
      </c>
      <c r="R2" s="10"/>
      <c r="S2" s="9"/>
      <c r="T2" s="10"/>
      <c r="U2" s="10"/>
      <c r="V2" s="10"/>
      <c r="W2" s="9"/>
      <c r="X2" s="10"/>
      <c r="Y2" s="10"/>
      <c r="Z2" s="10"/>
      <c r="AA2" s="9"/>
      <c r="AB2" s="10"/>
      <c r="AC2" s="12"/>
      <c r="AD2" s="10"/>
      <c r="AE2" s="9"/>
      <c r="AF2" s="12"/>
      <c r="AG2" s="10"/>
      <c r="AH2" s="9"/>
      <c r="AI2" s="10"/>
      <c r="AJ2" s="10">
        <v>5</v>
      </c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>
        <v>1</v>
      </c>
      <c r="AY2" s="10"/>
      <c r="AZ2" s="10">
        <v>1</v>
      </c>
      <c r="BA2" s="10"/>
      <c r="BB2" s="10"/>
      <c r="BC2" s="10"/>
      <c r="BD2" s="10"/>
      <c r="BE2" s="10">
        <v>3</v>
      </c>
      <c r="BF2" s="26">
        <f>SUM(E2:BE2)</f>
        <v>37</v>
      </c>
      <c r="BG2" s="14" t="s">
        <v>9</v>
      </c>
    </row>
    <row r="3" spans="1:59" x14ac:dyDescent="0.25">
      <c r="A3" t="s">
        <v>70</v>
      </c>
      <c r="B3" t="s">
        <v>30</v>
      </c>
      <c r="C3" s="12">
        <v>12</v>
      </c>
      <c r="D3" s="18"/>
      <c r="E3" s="9">
        <v>14</v>
      </c>
      <c r="F3" s="9"/>
      <c r="G3" s="10"/>
      <c r="H3" s="10">
        <v>7</v>
      </c>
      <c r="I3" s="9"/>
      <c r="J3" s="11"/>
      <c r="K3" s="10">
        <v>5</v>
      </c>
      <c r="L3" s="9"/>
      <c r="M3" s="10"/>
      <c r="N3" s="10"/>
      <c r="O3" s="10"/>
      <c r="P3" s="9"/>
      <c r="Q3" s="10"/>
      <c r="R3" s="10">
        <v>2</v>
      </c>
      <c r="S3" s="9"/>
      <c r="T3" s="10"/>
      <c r="U3" s="10"/>
      <c r="V3" s="10">
        <v>5</v>
      </c>
      <c r="W3" s="9"/>
      <c r="X3" s="10"/>
      <c r="Y3" s="10"/>
      <c r="Z3" s="10">
        <v>4</v>
      </c>
      <c r="AA3" s="9"/>
      <c r="AB3" s="10">
        <v>1</v>
      </c>
      <c r="AC3" s="12"/>
      <c r="AD3" s="10">
        <v>1</v>
      </c>
      <c r="AE3" s="9"/>
      <c r="AF3" s="12"/>
      <c r="AG3" s="10"/>
      <c r="AH3" s="9"/>
      <c r="AI3" s="10"/>
      <c r="AJ3" s="10"/>
      <c r="AK3" s="10"/>
      <c r="AL3" s="10"/>
      <c r="AM3" s="10"/>
      <c r="AN3" s="10"/>
      <c r="AO3" s="10">
        <v>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>
        <v>1</v>
      </c>
      <c r="BC3" s="10"/>
      <c r="BD3" s="10"/>
      <c r="BE3" s="10">
        <v>17</v>
      </c>
      <c r="BF3" s="26">
        <f>SUM(E3:BE3)</f>
        <v>58</v>
      </c>
      <c r="BG3" s="14" t="s">
        <v>89</v>
      </c>
    </row>
    <row r="4" spans="1:59" x14ac:dyDescent="0.25">
      <c r="A4" s="29" t="s">
        <v>70</v>
      </c>
      <c r="B4" s="29" t="s">
        <v>30</v>
      </c>
      <c r="C4" s="34">
        <f>SUM(C2:C3)</f>
        <v>75</v>
      </c>
      <c r="D4" s="37"/>
      <c r="E4" s="30">
        <f>SUM(E2:E3)</f>
        <v>26</v>
      </c>
      <c r="F4" s="30"/>
      <c r="G4" s="31"/>
      <c r="H4" s="31"/>
      <c r="I4" s="30">
        <f>SUM(G2+H3)</f>
        <v>17</v>
      </c>
      <c r="J4" s="32"/>
      <c r="K4" s="31"/>
      <c r="L4" s="33">
        <f>SUM(J2+K3)</f>
        <v>9</v>
      </c>
      <c r="M4" s="31"/>
      <c r="N4" s="31"/>
      <c r="O4" s="31"/>
      <c r="P4" s="30"/>
      <c r="Q4" s="31"/>
      <c r="R4" s="31"/>
      <c r="S4" s="30">
        <f>SUM(Q2+R3)</f>
        <v>3</v>
      </c>
      <c r="T4" s="31"/>
      <c r="U4" s="31"/>
      <c r="V4" s="31"/>
      <c r="W4" s="30">
        <f>V3</f>
        <v>5</v>
      </c>
      <c r="X4" s="31"/>
      <c r="Y4" s="31"/>
      <c r="Z4" s="31"/>
      <c r="AA4" s="30">
        <f>Z3</f>
        <v>4</v>
      </c>
      <c r="AB4" s="31">
        <f>AB3</f>
        <v>1</v>
      </c>
      <c r="AC4" s="34"/>
      <c r="AD4" s="31"/>
      <c r="AE4" s="30">
        <v>1</v>
      </c>
      <c r="AF4" s="34"/>
      <c r="AG4" s="31"/>
      <c r="AH4" s="30"/>
      <c r="AI4" s="31"/>
      <c r="AJ4" s="31">
        <f>SUM(AJ2:AJ3)</f>
        <v>5</v>
      </c>
      <c r="AK4" s="31"/>
      <c r="AL4" s="31"/>
      <c r="AM4" s="31"/>
      <c r="AN4" s="31"/>
      <c r="AO4" s="31">
        <f>SUM(AO2:AO3)</f>
        <v>1</v>
      </c>
      <c r="AP4" s="31"/>
      <c r="AQ4" s="31"/>
      <c r="AR4" s="31"/>
      <c r="AS4" s="31"/>
      <c r="AT4" s="31"/>
      <c r="AU4" s="31"/>
      <c r="AV4" s="31"/>
      <c r="AW4" s="31"/>
      <c r="AX4" s="31">
        <f>AX2</f>
        <v>1</v>
      </c>
      <c r="AY4" s="31"/>
      <c r="AZ4" s="31">
        <f>AZ2</f>
        <v>1</v>
      </c>
      <c r="BA4" s="31"/>
      <c r="BB4" s="31">
        <v>1</v>
      </c>
      <c r="BC4" s="31"/>
      <c r="BD4" s="31"/>
      <c r="BE4" s="31">
        <f>SUM(BE2:BE3)</f>
        <v>20</v>
      </c>
      <c r="BF4" s="35">
        <f>SUM(E4:BE4)</f>
        <v>95</v>
      </c>
      <c r="BG4" s="36" t="s">
        <v>90</v>
      </c>
    </row>
    <row r="5" spans="1:59" x14ac:dyDescent="0.25">
      <c r="D5" s="18"/>
      <c r="E5" s="9"/>
      <c r="F5" s="9"/>
      <c r="G5" s="10"/>
      <c r="H5" s="10"/>
      <c r="I5" s="9"/>
      <c r="J5" s="11"/>
      <c r="K5" s="10"/>
      <c r="L5" s="13"/>
      <c r="M5" s="10"/>
      <c r="N5" s="10"/>
      <c r="O5" s="10"/>
      <c r="P5" s="9"/>
      <c r="Q5" s="10"/>
      <c r="R5" s="10"/>
      <c r="S5" s="9"/>
      <c r="T5" s="10"/>
      <c r="U5" s="10"/>
      <c r="V5" s="10"/>
      <c r="W5" s="9"/>
      <c r="X5" s="10"/>
      <c r="Y5" s="10"/>
      <c r="Z5" s="10"/>
      <c r="AA5" s="9"/>
      <c r="AB5" s="10"/>
      <c r="AC5" s="12"/>
      <c r="AD5" s="10"/>
      <c r="AE5" s="9"/>
      <c r="AF5" s="12"/>
      <c r="AG5" s="10"/>
      <c r="AH5" s="9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F5" s="26"/>
    </row>
    <row r="6" spans="1:59" x14ac:dyDescent="0.25">
      <c r="A6" s="29" t="s">
        <v>70</v>
      </c>
      <c r="B6" s="29" t="s">
        <v>24</v>
      </c>
      <c r="C6" s="34">
        <v>113</v>
      </c>
      <c r="D6" s="37"/>
      <c r="E6" s="30">
        <v>9</v>
      </c>
      <c r="F6" s="30">
        <v>1</v>
      </c>
      <c r="G6" s="31">
        <v>20</v>
      </c>
      <c r="H6" s="31"/>
      <c r="I6" s="30">
        <v>20</v>
      </c>
      <c r="J6" s="32">
        <v>17</v>
      </c>
      <c r="K6" s="31"/>
      <c r="L6" s="30">
        <v>17</v>
      </c>
      <c r="M6" s="31"/>
      <c r="N6" s="31"/>
      <c r="O6" s="31"/>
      <c r="P6" s="30"/>
      <c r="Q6" s="31">
        <v>6</v>
      </c>
      <c r="R6" s="31"/>
      <c r="S6" s="30">
        <v>6</v>
      </c>
      <c r="T6" s="31"/>
      <c r="U6" s="31"/>
      <c r="V6" s="31"/>
      <c r="W6" s="30"/>
      <c r="X6" s="31">
        <v>1</v>
      </c>
      <c r="Y6" s="31"/>
      <c r="Z6" s="31"/>
      <c r="AA6" s="30">
        <v>1</v>
      </c>
      <c r="AB6" s="31"/>
      <c r="AC6" s="34">
        <v>2</v>
      </c>
      <c r="AD6" s="31"/>
      <c r="AE6" s="30">
        <v>2</v>
      </c>
      <c r="AF6" s="34">
        <v>1</v>
      </c>
      <c r="AG6" s="31"/>
      <c r="AH6" s="30">
        <v>1</v>
      </c>
      <c r="AI6" s="31"/>
      <c r="AJ6" s="31">
        <v>1</v>
      </c>
      <c r="AK6" s="31">
        <v>3</v>
      </c>
      <c r="AL6" s="31"/>
      <c r="AM6" s="31">
        <v>3</v>
      </c>
      <c r="AN6" s="31"/>
      <c r="AO6" s="31"/>
      <c r="AP6" s="31"/>
      <c r="AQ6" s="31">
        <v>1</v>
      </c>
      <c r="AR6" s="31"/>
      <c r="AS6" s="31"/>
      <c r="AT6" s="31">
        <v>1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5">
        <f>SUM(E6+F6+I6+L6+S6+AA6+AE6+AH6+AJ6+AK6+AM6+AQ6+AT6)</f>
        <v>66</v>
      </c>
      <c r="BG6" s="36" t="s">
        <v>9</v>
      </c>
    </row>
    <row r="7" spans="1:59" x14ac:dyDescent="0.25">
      <c r="D7" s="18"/>
      <c r="E7" s="9"/>
      <c r="F7" s="9"/>
      <c r="G7" s="10"/>
      <c r="H7" s="10"/>
      <c r="I7" s="9"/>
      <c r="J7" s="11"/>
      <c r="K7" s="10"/>
      <c r="L7" s="9"/>
      <c r="M7" s="10"/>
      <c r="N7" s="10"/>
      <c r="O7" s="10"/>
      <c r="P7" s="9"/>
      <c r="Q7" s="10"/>
      <c r="R7" s="10"/>
      <c r="S7" s="9"/>
      <c r="T7" s="10"/>
      <c r="U7" s="10"/>
      <c r="V7" s="10"/>
      <c r="W7" s="9"/>
      <c r="X7" s="10"/>
      <c r="Y7" s="10"/>
      <c r="Z7" s="10"/>
      <c r="AA7" s="9"/>
      <c r="AB7" s="10"/>
      <c r="AC7" s="12"/>
      <c r="AD7" s="10"/>
      <c r="AE7" s="9"/>
      <c r="AF7" s="12"/>
      <c r="AG7" s="10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F7" s="26"/>
    </row>
    <row r="8" spans="1:59" x14ac:dyDescent="0.25">
      <c r="A8" s="29" t="s">
        <v>70</v>
      </c>
      <c r="B8" s="29" t="s">
        <v>66</v>
      </c>
      <c r="C8" s="34">
        <v>68</v>
      </c>
      <c r="D8" s="37"/>
      <c r="E8" s="30">
        <v>7</v>
      </c>
      <c r="F8" s="30"/>
      <c r="G8" s="31"/>
      <c r="H8" s="31">
        <v>17</v>
      </c>
      <c r="I8" s="30">
        <v>17</v>
      </c>
      <c r="J8" s="32"/>
      <c r="K8" s="31">
        <v>1</v>
      </c>
      <c r="L8" s="30">
        <v>1</v>
      </c>
      <c r="M8" s="31"/>
      <c r="N8" s="31"/>
      <c r="O8" s="31"/>
      <c r="P8" s="30"/>
      <c r="Q8" s="31"/>
      <c r="R8" s="31"/>
      <c r="S8" s="30"/>
      <c r="T8" s="31"/>
      <c r="U8" s="31"/>
      <c r="V8" s="31"/>
      <c r="W8" s="30"/>
      <c r="X8" s="31"/>
      <c r="Y8" s="31"/>
      <c r="Z8" s="31">
        <v>2</v>
      </c>
      <c r="AA8" s="30">
        <v>2</v>
      </c>
      <c r="AB8" s="31"/>
      <c r="AC8" s="34"/>
      <c r="AD8" s="31">
        <v>1</v>
      </c>
      <c r="AE8" s="30">
        <v>1</v>
      </c>
      <c r="AF8" s="34"/>
      <c r="AG8" s="31"/>
      <c r="AH8" s="30"/>
      <c r="AI8" s="31"/>
      <c r="AJ8" s="31"/>
      <c r="AK8" s="31">
        <v>1</v>
      </c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>
        <v>2</v>
      </c>
      <c r="AW8" s="31"/>
      <c r="AX8" s="31"/>
      <c r="AY8" s="31"/>
      <c r="AZ8" s="31"/>
      <c r="BA8" s="31"/>
      <c r="BB8" s="31"/>
      <c r="BC8" s="31"/>
      <c r="BD8" s="31">
        <v>5</v>
      </c>
      <c r="BE8" s="31">
        <v>6</v>
      </c>
      <c r="BF8" s="35">
        <f>SUM(E8+I8+L8+AA8+AE8+AK8+AV8+BD8+BE8)</f>
        <v>42</v>
      </c>
      <c r="BG8" s="36" t="s">
        <v>89</v>
      </c>
    </row>
    <row r="9" spans="1:59" x14ac:dyDescent="0.25">
      <c r="D9" s="18"/>
      <c r="E9" s="9"/>
      <c r="F9" s="9"/>
      <c r="G9" s="10"/>
      <c r="H9" s="10"/>
      <c r="I9" s="9"/>
      <c r="J9" s="11"/>
      <c r="K9" s="10"/>
      <c r="L9" s="9"/>
      <c r="M9" s="10"/>
      <c r="N9" s="10"/>
      <c r="O9" s="10"/>
      <c r="P9" s="9"/>
      <c r="Q9" s="10"/>
      <c r="R9" s="10"/>
      <c r="S9" s="9"/>
      <c r="T9" s="10"/>
      <c r="U9" s="10"/>
      <c r="V9" s="10"/>
      <c r="W9" s="9"/>
      <c r="X9" s="10"/>
      <c r="Y9" s="10"/>
      <c r="Z9" s="10"/>
      <c r="AA9" s="9"/>
      <c r="AB9" s="10"/>
      <c r="AC9" s="12"/>
      <c r="AD9" s="10"/>
      <c r="AE9" s="9"/>
      <c r="AF9" s="12"/>
      <c r="AG9" s="10"/>
      <c r="AH9" s="9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F9" s="26"/>
    </row>
    <row r="10" spans="1:59" x14ac:dyDescent="0.25">
      <c r="A10" s="29" t="s">
        <v>70</v>
      </c>
      <c r="B10" s="29" t="s">
        <v>31</v>
      </c>
      <c r="C10" s="34">
        <v>75</v>
      </c>
      <c r="D10" s="37"/>
      <c r="E10" s="30">
        <v>2</v>
      </c>
      <c r="F10" s="30"/>
      <c r="G10" s="31">
        <v>27</v>
      </c>
      <c r="H10" s="31"/>
      <c r="I10" s="30">
        <v>27</v>
      </c>
      <c r="J10" s="32">
        <v>1</v>
      </c>
      <c r="K10" s="31"/>
      <c r="L10" s="30">
        <v>1</v>
      </c>
      <c r="M10" s="31"/>
      <c r="N10" s="31"/>
      <c r="O10" s="31"/>
      <c r="P10" s="30"/>
      <c r="Q10" s="31">
        <v>11</v>
      </c>
      <c r="R10" s="31"/>
      <c r="S10" s="30">
        <v>11</v>
      </c>
      <c r="T10" s="31"/>
      <c r="U10" s="31"/>
      <c r="V10" s="31"/>
      <c r="W10" s="30"/>
      <c r="X10" s="31">
        <v>2</v>
      </c>
      <c r="Y10" s="31">
        <v>1</v>
      </c>
      <c r="Z10" s="31"/>
      <c r="AA10" s="30">
        <v>3</v>
      </c>
      <c r="AB10" s="31">
        <v>3</v>
      </c>
      <c r="AC10" s="34"/>
      <c r="AD10" s="31"/>
      <c r="AE10" s="30"/>
      <c r="AF10" s="34">
        <v>1</v>
      </c>
      <c r="AG10" s="31"/>
      <c r="AH10" s="30">
        <v>1</v>
      </c>
      <c r="AI10" s="31"/>
      <c r="AJ10" s="31">
        <v>3</v>
      </c>
      <c r="AK10" s="31">
        <v>3</v>
      </c>
      <c r="AL10" s="31"/>
      <c r="AM10" s="31"/>
      <c r="AN10" s="31"/>
      <c r="AO10" s="31"/>
      <c r="AP10" s="31"/>
      <c r="AQ10" s="31"/>
      <c r="AR10" s="31"/>
      <c r="AS10" s="31">
        <v>1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>
        <f>SUM(E10+I10+L10+S10+AA10+AB10+AH10+AJ10+AK10+AS10)</f>
        <v>55</v>
      </c>
      <c r="BG10" s="36" t="s">
        <v>9</v>
      </c>
    </row>
    <row r="11" spans="1:59" x14ac:dyDescent="0.25">
      <c r="D11" s="18"/>
      <c r="E11" s="9"/>
      <c r="F11" s="9"/>
      <c r="G11" s="10"/>
      <c r="H11" s="10"/>
      <c r="I11" s="9"/>
      <c r="J11" s="11"/>
      <c r="K11" s="10"/>
      <c r="L11" s="9"/>
      <c r="M11" s="10"/>
      <c r="N11" s="10"/>
      <c r="O11" s="10"/>
      <c r="P11" s="9"/>
      <c r="Q11" s="10"/>
      <c r="R11" s="10"/>
      <c r="S11" s="9"/>
      <c r="T11" s="10"/>
      <c r="U11" s="10"/>
      <c r="V11" s="10"/>
      <c r="W11" s="9"/>
      <c r="X11" s="10"/>
      <c r="Y11" s="10"/>
      <c r="Z11" s="10"/>
      <c r="AA11" s="9"/>
      <c r="AB11" s="10"/>
      <c r="AC11" s="12"/>
      <c r="AD11" s="10"/>
      <c r="AE11" s="9"/>
      <c r="AF11" s="12"/>
      <c r="AG11" s="10"/>
      <c r="AH11" s="9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F11" s="26"/>
    </row>
    <row r="12" spans="1:59" x14ac:dyDescent="0.25">
      <c r="A12" s="29" t="s">
        <v>70</v>
      </c>
      <c r="B12" s="29" t="s">
        <v>67</v>
      </c>
      <c r="C12" s="53">
        <v>258</v>
      </c>
      <c r="D12" s="37">
        <v>28</v>
      </c>
      <c r="E12" s="30">
        <v>1</v>
      </c>
      <c r="F12" s="30">
        <v>2</v>
      </c>
      <c r="G12" s="31"/>
      <c r="H12" s="31">
        <v>6</v>
      </c>
      <c r="I12" s="30">
        <v>6</v>
      </c>
      <c r="J12" s="32"/>
      <c r="K12" s="31">
        <v>25</v>
      </c>
      <c r="L12" s="30">
        <v>25</v>
      </c>
      <c r="M12" s="31"/>
      <c r="N12" s="31"/>
      <c r="O12" s="31">
        <v>3</v>
      </c>
      <c r="P12" s="30">
        <v>3</v>
      </c>
      <c r="Q12" s="31"/>
      <c r="R12" s="31">
        <v>5</v>
      </c>
      <c r="S12" s="30">
        <v>5</v>
      </c>
      <c r="T12" s="31"/>
      <c r="U12" s="31"/>
      <c r="V12" s="31">
        <v>1</v>
      </c>
      <c r="W12" s="30">
        <v>1</v>
      </c>
      <c r="X12" s="31"/>
      <c r="Y12" s="31"/>
      <c r="Z12" s="31">
        <v>9</v>
      </c>
      <c r="AA12" s="30">
        <v>9</v>
      </c>
      <c r="AB12" s="31">
        <v>10</v>
      </c>
      <c r="AC12" s="34"/>
      <c r="AD12" s="31">
        <v>13</v>
      </c>
      <c r="AE12" s="30">
        <v>13</v>
      </c>
      <c r="AF12" s="34"/>
      <c r="AG12" s="31">
        <v>11</v>
      </c>
      <c r="AH12" s="30">
        <v>11</v>
      </c>
      <c r="AI12" s="31"/>
      <c r="AJ12" s="31"/>
      <c r="AK12" s="31">
        <v>3</v>
      </c>
      <c r="AL12" s="31">
        <v>1</v>
      </c>
      <c r="AM12" s="31"/>
      <c r="AN12" s="31"/>
      <c r="AO12" s="31">
        <v>4</v>
      </c>
      <c r="AP12" s="31">
        <v>1</v>
      </c>
      <c r="AQ12" s="31"/>
      <c r="AR12" s="31"/>
      <c r="AS12" s="31"/>
      <c r="AT12" s="31"/>
      <c r="AU12" s="31"/>
      <c r="AV12" s="31"/>
      <c r="AW12" s="31">
        <v>1</v>
      </c>
      <c r="AX12" s="31"/>
      <c r="AY12" s="31"/>
      <c r="AZ12" s="31"/>
      <c r="BA12" s="31">
        <v>1</v>
      </c>
      <c r="BB12" s="31"/>
      <c r="BC12" s="31"/>
      <c r="BD12" s="31">
        <v>6</v>
      </c>
      <c r="BE12" s="31">
        <v>15</v>
      </c>
      <c r="BF12" s="35">
        <f>SUM(E12+F12+I12+L12+P12+S12+W12+AA12+AB12+AE12+AH12+AK12+AL12+AO12+AP12+AW12+BA12+BD12+BE12)</f>
        <v>118</v>
      </c>
      <c r="BG12" s="36" t="s">
        <v>6</v>
      </c>
    </row>
    <row r="13" spans="1:59" x14ac:dyDescent="0.25">
      <c r="D13" s="18"/>
      <c r="E13" s="9"/>
      <c r="F13" s="9"/>
      <c r="G13" s="10"/>
      <c r="H13" s="10"/>
      <c r="I13" s="9"/>
      <c r="J13" s="11"/>
      <c r="K13" s="10"/>
      <c r="L13" s="9"/>
      <c r="M13" s="10"/>
      <c r="N13" s="10"/>
      <c r="O13" s="10"/>
      <c r="P13" s="9"/>
      <c r="Q13" s="10"/>
      <c r="R13" s="10"/>
      <c r="S13" s="9"/>
      <c r="T13" s="10"/>
      <c r="U13" s="10"/>
      <c r="V13" s="10"/>
      <c r="W13" s="9"/>
      <c r="X13" s="10"/>
      <c r="Y13" s="10"/>
      <c r="Z13" s="10"/>
      <c r="AA13" s="9"/>
      <c r="AB13" s="10"/>
      <c r="AC13" s="12"/>
      <c r="AD13" s="10"/>
      <c r="AE13" s="9"/>
      <c r="AF13" s="12"/>
      <c r="AG13" s="10"/>
      <c r="AH13" s="9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F13" s="26"/>
    </row>
    <row r="14" spans="1:59" x14ac:dyDescent="0.25">
      <c r="A14" t="s">
        <v>70</v>
      </c>
      <c r="B14" t="s">
        <v>32</v>
      </c>
      <c r="C14" s="12">
        <v>57</v>
      </c>
      <c r="D14" s="18"/>
      <c r="E14" s="9">
        <v>1</v>
      </c>
      <c r="F14" s="9"/>
      <c r="G14" s="10">
        <v>27</v>
      </c>
      <c r="H14" s="10"/>
      <c r="I14" s="9"/>
      <c r="J14" s="11">
        <v>10</v>
      </c>
      <c r="K14" s="10"/>
      <c r="L14" s="9"/>
      <c r="M14" s="10"/>
      <c r="N14" s="10"/>
      <c r="O14" s="10"/>
      <c r="P14" s="9"/>
      <c r="Q14" s="10">
        <v>2</v>
      </c>
      <c r="R14" s="10"/>
      <c r="S14" s="9"/>
      <c r="T14" s="10"/>
      <c r="U14" s="10"/>
      <c r="V14" s="10"/>
      <c r="W14" s="9"/>
      <c r="X14" s="10">
        <v>1</v>
      </c>
      <c r="Y14" s="10"/>
      <c r="Z14" s="10"/>
      <c r="AA14" s="9"/>
      <c r="AB14" s="10">
        <v>5</v>
      </c>
      <c r="AC14" s="12">
        <v>1</v>
      </c>
      <c r="AD14" s="10"/>
      <c r="AE14" s="9"/>
      <c r="AF14" s="12"/>
      <c r="AG14" s="10"/>
      <c r="AH14" s="9"/>
      <c r="AI14" s="10"/>
      <c r="AJ14" s="10"/>
      <c r="AK14" s="10"/>
      <c r="AL14" s="10"/>
      <c r="AM14" s="10"/>
      <c r="AN14" s="10"/>
      <c r="AO14" s="10">
        <v>1</v>
      </c>
      <c r="AP14" s="10">
        <v>1</v>
      </c>
      <c r="AQ14" s="10"/>
      <c r="AR14" s="10"/>
      <c r="AS14" s="10"/>
      <c r="AT14" s="10"/>
      <c r="AU14" s="10"/>
      <c r="AV14" s="10"/>
      <c r="AW14" s="10"/>
      <c r="AX14" s="10"/>
      <c r="AY14" s="10">
        <v>1</v>
      </c>
      <c r="AZ14" s="10"/>
      <c r="BA14" s="10"/>
      <c r="BB14" s="10"/>
      <c r="BC14" s="10"/>
      <c r="BD14" s="10"/>
      <c r="BF14" s="26">
        <f>SUM(E14:BE14)</f>
        <v>50</v>
      </c>
      <c r="BG14" s="14" t="s">
        <v>9</v>
      </c>
    </row>
    <row r="15" spans="1:59" ht="16.149999999999999" customHeight="1" x14ac:dyDescent="0.25">
      <c r="A15" t="s">
        <v>70</v>
      </c>
      <c r="B15" t="s">
        <v>32</v>
      </c>
      <c r="C15" s="12">
        <v>97</v>
      </c>
      <c r="D15" s="18"/>
      <c r="E15" s="9">
        <v>2</v>
      </c>
      <c r="F15" s="9"/>
      <c r="G15" s="10"/>
      <c r="H15" s="10">
        <v>13</v>
      </c>
      <c r="I15" s="9"/>
      <c r="J15" s="11"/>
      <c r="K15" s="10">
        <v>12</v>
      </c>
      <c r="L15" s="9"/>
      <c r="M15" s="10"/>
      <c r="N15" s="10"/>
      <c r="O15" s="10"/>
      <c r="P15" s="9"/>
      <c r="Q15" s="10"/>
      <c r="R15" s="10">
        <v>6</v>
      </c>
      <c r="S15" s="9"/>
      <c r="T15" s="10"/>
      <c r="U15" s="10"/>
      <c r="V15" s="10">
        <v>1</v>
      </c>
      <c r="W15" s="9"/>
      <c r="X15" s="10"/>
      <c r="Y15" s="10"/>
      <c r="Z15" s="10">
        <v>1</v>
      </c>
      <c r="AA15" s="9"/>
      <c r="AB15" s="10">
        <v>3</v>
      </c>
      <c r="AC15" s="12"/>
      <c r="AD15" s="10">
        <v>6</v>
      </c>
      <c r="AE15" s="9"/>
      <c r="AF15" s="12"/>
      <c r="AG15" s="10">
        <v>1</v>
      </c>
      <c r="AH15" s="9"/>
      <c r="AI15" s="10"/>
      <c r="AJ15" s="10"/>
      <c r="AK15" s="10"/>
      <c r="AL15" s="10"/>
      <c r="AM15" s="10"/>
      <c r="AN15" s="10"/>
      <c r="AO15" s="10">
        <v>1</v>
      </c>
      <c r="AP15" s="10">
        <v>5</v>
      </c>
      <c r="AQ15" s="10"/>
      <c r="AR15" s="10"/>
      <c r="AS15" s="10"/>
      <c r="AT15" s="10"/>
      <c r="AU15" s="10">
        <v>2</v>
      </c>
      <c r="AV15" s="10"/>
      <c r="AW15" s="10"/>
      <c r="AX15" s="10"/>
      <c r="AY15" s="10"/>
      <c r="AZ15" s="10"/>
      <c r="BA15" s="10"/>
      <c r="BB15" s="10">
        <v>1</v>
      </c>
      <c r="BC15" s="10">
        <v>1</v>
      </c>
      <c r="BD15" s="10"/>
      <c r="BE15" s="10">
        <v>56</v>
      </c>
      <c r="BF15" s="26">
        <f>SUM(E15:BE15)</f>
        <v>111</v>
      </c>
      <c r="BG15" s="14" t="s">
        <v>89</v>
      </c>
    </row>
    <row r="16" spans="1:59" x14ac:dyDescent="0.25">
      <c r="A16" s="29" t="s">
        <v>70</v>
      </c>
      <c r="B16" s="29" t="s">
        <v>32</v>
      </c>
      <c r="C16" s="34">
        <f>SUM(C14:C15)</f>
        <v>154</v>
      </c>
      <c r="D16" s="37"/>
      <c r="E16" s="30">
        <f>SUM(E14:E15)</f>
        <v>3</v>
      </c>
      <c r="F16" s="30"/>
      <c r="G16" s="34"/>
      <c r="H16" s="31"/>
      <c r="I16" s="30">
        <f>SUM(G14+H15)</f>
        <v>40</v>
      </c>
      <c r="J16" s="34"/>
      <c r="K16" s="37"/>
      <c r="L16" s="33">
        <f>SUM(J14+K15)</f>
        <v>22</v>
      </c>
      <c r="M16" s="34"/>
      <c r="N16" s="31"/>
      <c r="O16" s="31"/>
      <c r="P16" s="30"/>
      <c r="Q16" s="31"/>
      <c r="R16" s="31"/>
      <c r="S16" s="30">
        <f>SUM(Q14+R15)</f>
        <v>8</v>
      </c>
      <c r="T16" s="31"/>
      <c r="U16" s="31"/>
      <c r="V16" s="31"/>
      <c r="W16" s="30">
        <v>1</v>
      </c>
      <c r="X16" s="31"/>
      <c r="Y16" s="31"/>
      <c r="Z16" s="31"/>
      <c r="AA16" s="30">
        <f>SUM(X14+Z15)</f>
        <v>2</v>
      </c>
      <c r="AB16" s="31">
        <f>SUM(AB14:AB15)</f>
        <v>8</v>
      </c>
      <c r="AC16" s="34"/>
      <c r="AD16" s="31"/>
      <c r="AE16" s="30">
        <f>SUM(AC14+AD15)</f>
        <v>7</v>
      </c>
      <c r="AF16" s="34"/>
      <c r="AG16" s="31"/>
      <c r="AH16" s="30">
        <v>1</v>
      </c>
      <c r="AI16" s="31"/>
      <c r="AJ16" s="31"/>
      <c r="AK16" s="31"/>
      <c r="AL16" s="31"/>
      <c r="AM16" s="31"/>
      <c r="AN16" s="31"/>
      <c r="AO16" s="31">
        <f>SUM(AO14:AO15)</f>
        <v>2</v>
      </c>
      <c r="AP16" s="31">
        <f>SUM(AP14:AP15)</f>
        <v>6</v>
      </c>
      <c r="AQ16" s="31"/>
      <c r="AR16" s="31"/>
      <c r="AS16" s="31"/>
      <c r="AT16" s="31"/>
      <c r="AU16" s="31">
        <f t="shared" ref="AU16" si="0">SUM(AU14:AU15)</f>
        <v>2</v>
      </c>
      <c r="AV16" s="31"/>
      <c r="AW16" s="31"/>
      <c r="AX16" s="31"/>
      <c r="AY16" s="31">
        <f t="shared" ref="AY16" si="1">SUM(AY14:AY15)</f>
        <v>1</v>
      </c>
      <c r="AZ16" s="31"/>
      <c r="BA16" s="31"/>
      <c r="BB16" s="31">
        <f t="shared" ref="BB16" si="2">SUM(BB14:BB15)</f>
        <v>1</v>
      </c>
      <c r="BC16" s="31">
        <v>1</v>
      </c>
      <c r="BD16" s="31"/>
      <c r="BE16" s="31">
        <f t="shared" ref="BE16" si="3">SUM(BE14:BE15)</f>
        <v>56</v>
      </c>
      <c r="BF16" s="35">
        <f>SUM(E16:BE16)</f>
        <v>161</v>
      </c>
      <c r="BG16" s="36" t="s">
        <v>90</v>
      </c>
    </row>
    <row r="17" spans="1:59" x14ac:dyDescent="0.25">
      <c r="D17" s="18"/>
      <c r="E17" s="9"/>
      <c r="F17" s="9"/>
      <c r="G17" s="10"/>
      <c r="H17" s="10"/>
      <c r="I17" s="9"/>
      <c r="J17" s="10"/>
      <c r="K17" s="11"/>
      <c r="L17" s="13"/>
      <c r="M17" s="10"/>
      <c r="N17" s="10"/>
      <c r="O17" s="10"/>
      <c r="P17" s="9"/>
      <c r="Q17" s="10"/>
      <c r="R17" s="10"/>
      <c r="S17" s="9"/>
      <c r="T17" s="10"/>
      <c r="U17" s="10"/>
      <c r="V17" s="10"/>
      <c r="W17" s="9"/>
      <c r="X17" s="10"/>
      <c r="Y17" s="10"/>
      <c r="Z17" s="10"/>
      <c r="AA17" s="9"/>
      <c r="AB17" s="10"/>
      <c r="AC17" s="12"/>
      <c r="AD17" s="10"/>
      <c r="AE17" s="9"/>
      <c r="AF17" s="12"/>
      <c r="AG17" s="10"/>
      <c r="AH17" s="9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</row>
    <row r="18" spans="1:59" x14ac:dyDescent="0.25">
      <c r="A18" t="s">
        <v>71</v>
      </c>
      <c r="B18" t="s">
        <v>24</v>
      </c>
      <c r="C18" s="12">
        <v>137</v>
      </c>
      <c r="D18" s="18"/>
      <c r="E18" s="9"/>
      <c r="F18" s="9"/>
      <c r="G18" s="10">
        <v>32</v>
      </c>
      <c r="H18" s="10"/>
      <c r="I18" s="9"/>
      <c r="J18" s="11">
        <v>12</v>
      </c>
      <c r="K18" s="10"/>
      <c r="L18" s="9"/>
      <c r="M18" s="10"/>
      <c r="N18" s="10">
        <v>5</v>
      </c>
      <c r="O18" s="10"/>
      <c r="P18" s="9"/>
      <c r="Q18" s="10"/>
      <c r="R18" s="10"/>
      <c r="S18" s="9"/>
      <c r="T18" s="10">
        <v>1</v>
      </c>
      <c r="U18" s="10"/>
      <c r="V18" s="10"/>
      <c r="W18" s="9"/>
      <c r="X18" s="10"/>
      <c r="Y18" s="10"/>
      <c r="Z18" s="10"/>
      <c r="AA18" s="9"/>
      <c r="AB18" s="10"/>
      <c r="AC18" s="12"/>
      <c r="AD18" s="10"/>
      <c r="AE18" s="9"/>
      <c r="AF18" s="12"/>
      <c r="AG18" s="10"/>
      <c r="AH18" s="9"/>
      <c r="AI18" s="10"/>
      <c r="AJ18" s="10"/>
      <c r="AK18" s="10"/>
      <c r="AL18" s="10"/>
      <c r="AM18" s="10"/>
      <c r="AN18" s="10">
        <v>18</v>
      </c>
      <c r="AO18" s="10"/>
      <c r="AP18" s="10"/>
      <c r="AQ18" s="10"/>
      <c r="AR18" s="10"/>
      <c r="AS18" s="10"/>
      <c r="AT18" s="10"/>
      <c r="AU18" s="10"/>
      <c r="AV18" s="10"/>
      <c r="AW18" s="10">
        <v>1</v>
      </c>
      <c r="AX18" s="10"/>
      <c r="AY18" s="10"/>
      <c r="AZ18" s="10"/>
      <c r="BA18" s="10"/>
      <c r="BB18" s="10"/>
      <c r="BC18" s="10"/>
      <c r="BD18" s="10"/>
      <c r="BE18" s="10">
        <v>1</v>
      </c>
      <c r="BF18" s="26">
        <f>SUM(E18:BE18)</f>
        <v>70</v>
      </c>
      <c r="BG18" s="14" t="s">
        <v>9</v>
      </c>
    </row>
    <row r="19" spans="1:59" x14ac:dyDescent="0.25">
      <c r="A19" t="s">
        <v>71</v>
      </c>
      <c r="B19" t="s">
        <v>24</v>
      </c>
      <c r="C19" s="54">
        <v>166</v>
      </c>
      <c r="D19" s="18">
        <v>16</v>
      </c>
      <c r="E19" s="9">
        <v>6</v>
      </c>
      <c r="F19" s="9">
        <v>1</v>
      </c>
      <c r="G19" s="10"/>
      <c r="H19" s="10">
        <v>21</v>
      </c>
      <c r="I19" s="9"/>
      <c r="J19" s="10"/>
      <c r="K19" s="11">
        <v>17</v>
      </c>
      <c r="L19" s="13"/>
      <c r="M19" s="10"/>
      <c r="N19" s="10"/>
      <c r="O19" s="10"/>
      <c r="P19" s="9"/>
      <c r="Q19" s="10"/>
      <c r="R19" s="10">
        <v>2</v>
      </c>
      <c r="S19" s="9"/>
      <c r="T19" s="10"/>
      <c r="U19" s="10"/>
      <c r="V19" s="10">
        <v>1</v>
      </c>
      <c r="W19" s="9"/>
      <c r="X19" s="10"/>
      <c r="Y19" s="10"/>
      <c r="Z19" s="10">
        <v>8</v>
      </c>
      <c r="AA19" s="9"/>
      <c r="AB19" s="10">
        <v>3</v>
      </c>
      <c r="AC19" s="12"/>
      <c r="AD19" s="10">
        <v>8</v>
      </c>
      <c r="AE19" s="9"/>
      <c r="AF19" s="12"/>
      <c r="AG19" s="10"/>
      <c r="AH19" s="9"/>
      <c r="AI19" s="10">
        <v>1</v>
      </c>
      <c r="AJ19" s="10"/>
      <c r="AK19" s="10"/>
      <c r="AL19" s="10"/>
      <c r="AM19" s="10"/>
      <c r="AN19" s="10"/>
      <c r="AO19" s="10"/>
      <c r="AP19" s="10"/>
      <c r="AQ19" s="10"/>
      <c r="AR19" s="10">
        <v>1</v>
      </c>
      <c r="AS19" s="10"/>
      <c r="AT19" s="10"/>
      <c r="AU19" s="10">
        <v>1</v>
      </c>
      <c r="AV19" s="10"/>
      <c r="AW19" s="10"/>
      <c r="AX19" s="10"/>
      <c r="AY19" s="10"/>
      <c r="AZ19" s="10"/>
      <c r="BA19" s="10"/>
      <c r="BB19" s="10"/>
      <c r="BC19" s="10"/>
      <c r="BD19" s="10">
        <v>37</v>
      </c>
      <c r="BE19" s="10">
        <v>6</v>
      </c>
      <c r="BF19" s="26">
        <f>SUM(E19:BE19)</f>
        <v>113</v>
      </c>
      <c r="BG19" s="14" t="s">
        <v>6</v>
      </c>
    </row>
    <row r="20" spans="1:59" x14ac:dyDescent="0.25">
      <c r="A20" s="29" t="s">
        <v>72</v>
      </c>
      <c r="B20" s="29" t="s">
        <v>24</v>
      </c>
      <c r="C20" s="49">
        <f>SUM(C18:C19)</f>
        <v>303</v>
      </c>
      <c r="D20" s="37"/>
      <c r="E20" s="30">
        <v>6</v>
      </c>
      <c r="F20" s="30">
        <v>1</v>
      </c>
      <c r="G20" s="31"/>
      <c r="H20" s="31"/>
      <c r="I20" s="30">
        <v>53</v>
      </c>
      <c r="J20" s="31"/>
      <c r="K20" s="32"/>
      <c r="L20" s="33">
        <v>29</v>
      </c>
      <c r="M20" s="31"/>
      <c r="N20" s="31"/>
      <c r="O20" s="31"/>
      <c r="P20" s="30">
        <v>5</v>
      </c>
      <c r="Q20" s="31"/>
      <c r="R20" s="31"/>
      <c r="S20" s="30">
        <v>2</v>
      </c>
      <c r="T20" s="31"/>
      <c r="U20" s="31"/>
      <c r="V20" s="31"/>
      <c r="W20" s="30">
        <v>2</v>
      </c>
      <c r="X20" s="31"/>
      <c r="Y20" s="31"/>
      <c r="Z20" s="31"/>
      <c r="AA20" s="30">
        <v>8</v>
      </c>
      <c r="AB20" s="31">
        <v>3</v>
      </c>
      <c r="AC20" s="34"/>
      <c r="AD20" s="31"/>
      <c r="AE20" s="30">
        <v>8</v>
      </c>
      <c r="AF20" s="34"/>
      <c r="AG20" s="31"/>
      <c r="AH20" s="30"/>
      <c r="AI20" s="31">
        <v>1</v>
      </c>
      <c r="AJ20" s="31"/>
      <c r="AK20" s="31"/>
      <c r="AL20" s="31"/>
      <c r="AM20" s="31"/>
      <c r="AN20" s="31">
        <v>18</v>
      </c>
      <c r="AO20" s="31"/>
      <c r="AP20" s="31"/>
      <c r="AQ20" s="31"/>
      <c r="AR20" s="31">
        <v>1</v>
      </c>
      <c r="AS20" s="31"/>
      <c r="AT20" s="31"/>
      <c r="AU20" s="31">
        <v>1</v>
      </c>
      <c r="AV20" s="31"/>
      <c r="AW20" s="31">
        <v>1</v>
      </c>
      <c r="AX20" s="31"/>
      <c r="AY20" s="31"/>
      <c r="AZ20" s="31"/>
      <c r="BA20" s="31"/>
      <c r="BB20" s="31"/>
      <c r="BC20" s="31"/>
      <c r="BD20" s="31">
        <v>37</v>
      </c>
      <c r="BE20" s="31">
        <v>7</v>
      </c>
      <c r="BF20" s="35">
        <f>SUM(E20:BE20)</f>
        <v>183</v>
      </c>
      <c r="BG20" s="36" t="s">
        <v>57</v>
      </c>
    </row>
    <row r="21" spans="1:59" x14ac:dyDescent="0.25">
      <c r="C21" s="50"/>
      <c r="D21" s="18"/>
      <c r="E21" s="9"/>
      <c r="F21" s="9"/>
      <c r="G21" s="10"/>
      <c r="H21" s="10"/>
      <c r="I21" s="9"/>
      <c r="J21" s="10"/>
      <c r="K21" s="11"/>
      <c r="L21" s="13"/>
      <c r="M21" s="10"/>
      <c r="N21" s="10"/>
      <c r="O21" s="10"/>
      <c r="P21" s="9"/>
      <c r="Q21" s="10"/>
      <c r="R21" s="10"/>
      <c r="S21" s="9"/>
      <c r="T21" s="10"/>
      <c r="U21" s="10"/>
      <c r="V21" s="10"/>
      <c r="W21" s="9"/>
      <c r="X21" s="10"/>
      <c r="Y21" s="10"/>
      <c r="Z21" s="10"/>
      <c r="AA21" s="9"/>
      <c r="AB21" s="10"/>
      <c r="AC21" s="12"/>
      <c r="AD21" s="10"/>
      <c r="AE21" s="9"/>
      <c r="AF21" s="12"/>
      <c r="AG21" s="10"/>
      <c r="AH21" s="9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F21" s="26"/>
    </row>
    <row r="22" spans="1:59" x14ac:dyDescent="0.25">
      <c r="A22" s="29" t="s">
        <v>71</v>
      </c>
      <c r="B22" s="29" t="s">
        <v>25</v>
      </c>
      <c r="C22" s="34">
        <v>158</v>
      </c>
      <c r="D22" s="37"/>
      <c r="E22" s="30"/>
      <c r="F22" s="30"/>
      <c r="G22" s="31"/>
      <c r="H22" s="31"/>
      <c r="I22" s="30"/>
      <c r="J22" s="32">
        <v>1</v>
      </c>
      <c r="K22" s="31"/>
      <c r="L22" s="30">
        <v>1</v>
      </c>
      <c r="M22" s="31"/>
      <c r="N22" s="31"/>
      <c r="O22" s="31"/>
      <c r="P22" s="30"/>
      <c r="Q22" s="31"/>
      <c r="R22" s="31"/>
      <c r="S22" s="30"/>
      <c r="T22" s="31">
        <v>7</v>
      </c>
      <c r="U22" s="31"/>
      <c r="V22" s="31"/>
      <c r="W22" s="30">
        <v>7</v>
      </c>
      <c r="X22" s="31"/>
      <c r="Y22" s="31"/>
      <c r="Z22" s="31"/>
      <c r="AA22" s="30"/>
      <c r="AB22" s="31"/>
      <c r="AC22" s="34"/>
      <c r="AD22" s="31"/>
      <c r="AE22" s="30"/>
      <c r="AF22" s="34"/>
      <c r="AG22" s="31"/>
      <c r="AH22" s="30"/>
      <c r="AI22" s="31"/>
      <c r="AJ22" s="31">
        <v>1</v>
      </c>
      <c r="AK22" s="31"/>
      <c r="AL22" s="31"/>
      <c r="AM22" s="31"/>
      <c r="AN22" s="31">
        <v>37</v>
      </c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65">
        <f>SUM(L22+W22+AJ22+AN22)</f>
        <v>46</v>
      </c>
      <c r="BG22" s="36" t="s">
        <v>9</v>
      </c>
    </row>
    <row r="23" spans="1:59" x14ac:dyDescent="0.25">
      <c r="D23" s="18"/>
      <c r="E23" s="9"/>
      <c r="F23" s="9"/>
      <c r="G23" s="10"/>
      <c r="H23" s="10"/>
      <c r="I23" s="9"/>
      <c r="J23" s="10"/>
      <c r="K23" s="11"/>
      <c r="L23" s="13"/>
      <c r="M23" s="10"/>
      <c r="N23" s="10"/>
      <c r="O23" s="10"/>
      <c r="P23" s="9"/>
      <c r="Q23" s="10"/>
      <c r="R23" s="10"/>
      <c r="S23" s="9"/>
      <c r="T23" s="10"/>
      <c r="U23" s="10"/>
      <c r="V23" s="10"/>
      <c r="W23" s="9"/>
      <c r="X23" s="10"/>
      <c r="Y23" s="10"/>
      <c r="Z23" s="10"/>
      <c r="AA23" s="9"/>
      <c r="AB23" s="10"/>
      <c r="AC23" s="12"/>
      <c r="AD23" s="10"/>
      <c r="AE23" s="9"/>
      <c r="AF23" s="12"/>
      <c r="AG23" s="10"/>
      <c r="AH23" s="9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</row>
    <row r="24" spans="1:59" x14ac:dyDescent="0.25">
      <c r="A24" s="38" t="s">
        <v>14</v>
      </c>
      <c r="B24" s="38" t="s">
        <v>53</v>
      </c>
      <c r="C24" s="43"/>
      <c r="D24" s="51"/>
      <c r="E24" s="39"/>
      <c r="F24" s="39"/>
      <c r="G24" s="40">
        <v>1</v>
      </c>
      <c r="H24" s="40"/>
      <c r="I24" s="39"/>
      <c r="J24" s="40"/>
      <c r="K24" s="41"/>
      <c r="L24" s="42"/>
      <c r="M24" s="40"/>
      <c r="N24" s="40"/>
      <c r="O24" s="40"/>
      <c r="P24" s="39"/>
      <c r="Q24" s="40"/>
      <c r="R24" s="40"/>
      <c r="S24" s="39"/>
      <c r="T24" s="40"/>
      <c r="U24" s="40"/>
      <c r="V24" s="40"/>
      <c r="W24" s="39"/>
      <c r="X24" s="40"/>
      <c r="Y24" s="40"/>
      <c r="Z24" s="40"/>
      <c r="AA24" s="39"/>
      <c r="AB24" s="40"/>
      <c r="AC24" s="43"/>
      <c r="AD24" s="40"/>
      <c r="AE24" s="39"/>
      <c r="AF24" s="43"/>
      <c r="AG24" s="40"/>
      <c r="AH24" s="39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4">
        <f>SUM(G24:BE24)</f>
        <v>1</v>
      </c>
      <c r="BG24" s="45" t="s">
        <v>9</v>
      </c>
    </row>
    <row r="25" spans="1:59" x14ac:dyDescent="0.25">
      <c r="A25" t="s">
        <v>14</v>
      </c>
      <c r="B25" t="s">
        <v>52</v>
      </c>
      <c r="D25" s="18"/>
      <c r="E25" s="9"/>
      <c r="F25" s="9"/>
      <c r="G25" s="10"/>
      <c r="H25" s="10"/>
      <c r="I25" s="9"/>
      <c r="J25" s="10">
        <v>1</v>
      </c>
      <c r="K25" s="11"/>
      <c r="L25" s="13"/>
      <c r="M25" s="10"/>
      <c r="N25" s="10"/>
      <c r="O25" s="10"/>
      <c r="P25" s="9"/>
      <c r="Q25" s="10"/>
      <c r="R25" s="10"/>
      <c r="S25" s="9"/>
      <c r="T25" s="10"/>
      <c r="U25" s="10"/>
      <c r="V25" s="10"/>
      <c r="W25" s="9"/>
      <c r="X25" s="10"/>
      <c r="Y25" s="10"/>
      <c r="Z25" s="10"/>
      <c r="AA25" s="9"/>
      <c r="AB25" s="10"/>
      <c r="AC25" s="12"/>
      <c r="AD25" s="10"/>
      <c r="AE25" s="9"/>
      <c r="AF25" s="12"/>
      <c r="AG25" s="10"/>
      <c r="AH25" s="9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F25" s="26">
        <f>SUM(G25:BE25)</f>
        <v>1</v>
      </c>
      <c r="BG25" s="14" t="s">
        <v>9</v>
      </c>
    </row>
    <row r="26" spans="1:59" x14ac:dyDescent="0.25">
      <c r="A26" t="s">
        <v>14</v>
      </c>
      <c r="B26" t="s">
        <v>51</v>
      </c>
      <c r="D26" s="18"/>
      <c r="E26" s="9"/>
      <c r="F26" s="9"/>
      <c r="G26" s="10"/>
      <c r="H26" s="10"/>
      <c r="I26" s="9"/>
      <c r="J26" s="10">
        <v>1</v>
      </c>
      <c r="K26" s="11"/>
      <c r="L26" s="13"/>
      <c r="M26" s="10"/>
      <c r="N26" s="10"/>
      <c r="O26" s="10"/>
      <c r="P26" s="9"/>
      <c r="Q26" s="10"/>
      <c r="R26" s="10"/>
      <c r="S26" s="9"/>
      <c r="T26" s="10"/>
      <c r="U26" s="10"/>
      <c r="V26" s="10"/>
      <c r="W26" s="9"/>
      <c r="X26" s="10"/>
      <c r="Y26" s="10"/>
      <c r="Z26" s="10"/>
      <c r="AA26" s="9"/>
      <c r="AB26" s="10"/>
      <c r="AC26" s="12"/>
      <c r="AD26" s="10"/>
      <c r="AE26" s="9"/>
      <c r="AF26" s="12"/>
      <c r="AG26" s="10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F26" s="26">
        <f>SUM(G26:BE26)</f>
        <v>1</v>
      </c>
      <c r="BG26" s="14" t="s">
        <v>9</v>
      </c>
    </row>
    <row r="27" spans="1:59" x14ac:dyDescent="0.25">
      <c r="A27" t="s">
        <v>14</v>
      </c>
      <c r="B27" t="s">
        <v>50</v>
      </c>
      <c r="D27" s="18"/>
      <c r="E27" s="9"/>
      <c r="F27" s="9"/>
      <c r="G27" s="10"/>
      <c r="H27" s="10"/>
      <c r="I27" s="9"/>
      <c r="J27" s="10">
        <v>2</v>
      </c>
      <c r="K27" s="11"/>
      <c r="L27" s="13"/>
      <c r="M27" s="10"/>
      <c r="N27" s="10"/>
      <c r="O27" s="10"/>
      <c r="P27" s="9"/>
      <c r="Q27" s="10"/>
      <c r="R27" s="10"/>
      <c r="S27" s="9"/>
      <c r="T27" s="10"/>
      <c r="U27" s="10"/>
      <c r="V27" s="10"/>
      <c r="W27" s="9"/>
      <c r="X27" s="10"/>
      <c r="Y27" s="10"/>
      <c r="Z27" s="10"/>
      <c r="AA27" s="9"/>
      <c r="AB27" s="10"/>
      <c r="AC27" s="12"/>
      <c r="AD27" s="10"/>
      <c r="AE27" s="9"/>
      <c r="AF27" s="12"/>
      <c r="AG27" s="10"/>
      <c r="AH27" s="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F27" s="26">
        <f>SUM(G27:BE27)</f>
        <v>2</v>
      </c>
      <c r="BG27" s="14" t="s">
        <v>9</v>
      </c>
    </row>
    <row r="28" spans="1:59" x14ac:dyDescent="0.25">
      <c r="A28" t="s">
        <v>14</v>
      </c>
      <c r="B28" t="s">
        <v>49</v>
      </c>
      <c r="D28" s="18"/>
      <c r="E28" s="9"/>
      <c r="F28" s="9">
        <v>33</v>
      </c>
      <c r="G28" s="10"/>
      <c r="H28" s="10"/>
      <c r="I28" s="9"/>
      <c r="J28" s="10"/>
      <c r="K28" s="11"/>
      <c r="L28" s="13"/>
      <c r="M28" s="10">
        <v>5</v>
      </c>
      <c r="N28" s="10"/>
      <c r="O28" s="10"/>
      <c r="P28" s="9"/>
      <c r="Q28" s="10"/>
      <c r="R28" s="10"/>
      <c r="S28" s="9"/>
      <c r="T28" s="10"/>
      <c r="U28" s="10"/>
      <c r="V28" s="10"/>
      <c r="W28" s="9"/>
      <c r="X28" s="10"/>
      <c r="Y28" s="10"/>
      <c r="Z28" s="10"/>
      <c r="AA28" s="9"/>
      <c r="AB28" s="10"/>
      <c r="AC28" s="12"/>
      <c r="AD28" s="10"/>
      <c r="AE28" s="9"/>
      <c r="AF28" s="12"/>
      <c r="AG28" s="10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F28" s="26">
        <f t="shared" ref="BF28:BF37" si="4">SUM(E28:BE28)</f>
        <v>38</v>
      </c>
      <c r="BG28" s="14" t="s">
        <v>9</v>
      </c>
    </row>
    <row r="29" spans="1:59" x14ac:dyDescent="0.25">
      <c r="A29" t="s">
        <v>14</v>
      </c>
      <c r="B29" t="s">
        <v>48</v>
      </c>
      <c r="D29" s="18"/>
      <c r="E29" s="9"/>
      <c r="F29" s="9">
        <v>27</v>
      </c>
      <c r="G29" s="10">
        <v>1</v>
      </c>
      <c r="H29" s="10"/>
      <c r="I29" s="9"/>
      <c r="J29" s="10"/>
      <c r="K29" s="11"/>
      <c r="L29" s="13"/>
      <c r="M29" s="10">
        <v>3</v>
      </c>
      <c r="N29" s="10"/>
      <c r="O29" s="10"/>
      <c r="P29" s="9"/>
      <c r="Q29" s="10"/>
      <c r="R29" s="10"/>
      <c r="S29" s="9"/>
      <c r="T29" s="10"/>
      <c r="U29" s="10"/>
      <c r="V29" s="10"/>
      <c r="W29" s="9"/>
      <c r="X29" s="10"/>
      <c r="Y29" s="10"/>
      <c r="Z29" s="10"/>
      <c r="AA29" s="9"/>
      <c r="AB29" s="10"/>
      <c r="AC29" s="12"/>
      <c r="AD29" s="10"/>
      <c r="AE29" s="9"/>
      <c r="AF29" s="12"/>
      <c r="AG29" s="10"/>
      <c r="AH29" s="9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F29" s="26">
        <f t="shared" si="4"/>
        <v>31</v>
      </c>
      <c r="BG29" s="14" t="s">
        <v>9</v>
      </c>
    </row>
    <row r="30" spans="1:59" x14ac:dyDescent="0.25">
      <c r="A30" t="s">
        <v>14</v>
      </c>
      <c r="B30" t="s">
        <v>23</v>
      </c>
      <c r="D30" s="18"/>
      <c r="E30" s="9"/>
      <c r="F30" s="9"/>
      <c r="G30" s="10"/>
      <c r="H30" s="10"/>
      <c r="I30" s="9"/>
      <c r="J30" s="10"/>
      <c r="K30" s="11"/>
      <c r="L30" s="13"/>
      <c r="M30" s="10"/>
      <c r="N30" s="10"/>
      <c r="O30" s="10"/>
      <c r="P30" s="9"/>
      <c r="Q30" s="10"/>
      <c r="R30" s="10"/>
      <c r="S30" s="9"/>
      <c r="T30" s="10"/>
      <c r="U30" s="10"/>
      <c r="V30" s="10"/>
      <c r="W30" s="9"/>
      <c r="X30" s="10"/>
      <c r="Y30" s="10"/>
      <c r="Z30" s="10"/>
      <c r="AA30" s="9"/>
      <c r="AB30" s="10">
        <v>1</v>
      </c>
      <c r="AC30" s="12"/>
      <c r="AD30" s="10"/>
      <c r="AE30" s="9"/>
      <c r="AF30" s="12"/>
      <c r="AG30" s="10"/>
      <c r="AH30" s="9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F30" s="26">
        <f t="shared" si="4"/>
        <v>1</v>
      </c>
      <c r="BG30" s="14" t="s">
        <v>9</v>
      </c>
    </row>
    <row r="31" spans="1:59" x14ac:dyDescent="0.25">
      <c r="A31" t="s">
        <v>14</v>
      </c>
      <c r="B31" t="s">
        <v>22</v>
      </c>
      <c r="D31" s="18"/>
      <c r="E31" s="9"/>
      <c r="F31" s="9"/>
      <c r="G31" s="10"/>
      <c r="H31" s="10"/>
      <c r="I31" s="9"/>
      <c r="J31" s="10"/>
      <c r="K31" s="11"/>
      <c r="L31" s="13"/>
      <c r="M31" s="10">
        <v>2</v>
      </c>
      <c r="N31" s="10"/>
      <c r="O31" s="10"/>
      <c r="P31" s="9"/>
      <c r="Q31" s="10"/>
      <c r="R31" s="10"/>
      <c r="S31" s="9"/>
      <c r="T31" s="10"/>
      <c r="U31" s="10"/>
      <c r="V31" s="10"/>
      <c r="W31" s="9"/>
      <c r="X31" s="10"/>
      <c r="Y31" s="10"/>
      <c r="Z31" s="10"/>
      <c r="AA31" s="9"/>
      <c r="AB31" s="10"/>
      <c r="AC31" s="12"/>
      <c r="AD31" s="10"/>
      <c r="AE31" s="9"/>
      <c r="AF31" s="12"/>
      <c r="AG31" s="10"/>
      <c r="AH31" s="9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F31" s="26">
        <f t="shared" si="4"/>
        <v>2</v>
      </c>
      <c r="BG31" s="14" t="s">
        <v>9</v>
      </c>
    </row>
    <row r="32" spans="1:59" x14ac:dyDescent="0.25">
      <c r="A32" t="s">
        <v>14</v>
      </c>
      <c r="B32" t="s">
        <v>21</v>
      </c>
      <c r="D32" s="18"/>
      <c r="E32" s="9"/>
      <c r="F32" s="9">
        <v>6</v>
      </c>
      <c r="G32" s="10"/>
      <c r="H32" s="10"/>
      <c r="I32" s="9"/>
      <c r="J32" s="10"/>
      <c r="K32" s="11"/>
      <c r="L32" s="13"/>
      <c r="M32" s="10"/>
      <c r="N32" s="10"/>
      <c r="O32" s="10"/>
      <c r="P32" s="9"/>
      <c r="Q32" s="10"/>
      <c r="R32" s="10"/>
      <c r="S32" s="9"/>
      <c r="T32" s="10"/>
      <c r="U32" s="10"/>
      <c r="V32" s="10"/>
      <c r="W32" s="9"/>
      <c r="X32" s="10"/>
      <c r="Y32" s="10"/>
      <c r="Z32" s="10"/>
      <c r="AA32" s="9"/>
      <c r="AB32" s="10"/>
      <c r="AC32" s="12"/>
      <c r="AD32" s="10"/>
      <c r="AE32" s="9"/>
      <c r="AF32" s="12"/>
      <c r="AG32" s="10"/>
      <c r="AH32" s="9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F32" s="26">
        <f t="shared" si="4"/>
        <v>6</v>
      </c>
      <c r="BG32" s="14" t="s">
        <v>9</v>
      </c>
    </row>
    <row r="33" spans="1:59" x14ac:dyDescent="0.25">
      <c r="A33" t="s">
        <v>14</v>
      </c>
      <c r="B33" t="s">
        <v>20</v>
      </c>
      <c r="D33" s="18"/>
      <c r="E33" s="9"/>
      <c r="F33" s="9">
        <v>31</v>
      </c>
      <c r="G33" s="10"/>
      <c r="H33" s="10"/>
      <c r="I33" s="9"/>
      <c r="J33" s="10"/>
      <c r="K33" s="11"/>
      <c r="L33" s="13"/>
      <c r="M33" s="10"/>
      <c r="N33" s="10"/>
      <c r="O33" s="10"/>
      <c r="P33" s="9"/>
      <c r="Q33" s="10"/>
      <c r="R33" s="10"/>
      <c r="S33" s="9"/>
      <c r="T33" s="10"/>
      <c r="U33" s="10"/>
      <c r="V33" s="10"/>
      <c r="W33" s="9"/>
      <c r="X33" s="10"/>
      <c r="Y33" s="10"/>
      <c r="Z33" s="10"/>
      <c r="AA33" s="9"/>
      <c r="AB33" s="10"/>
      <c r="AC33" s="12"/>
      <c r="AD33" s="10"/>
      <c r="AE33" s="9"/>
      <c r="AF33" s="12"/>
      <c r="AG33" s="10"/>
      <c r="AH33" s="9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F33" s="26">
        <f t="shared" si="4"/>
        <v>31</v>
      </c>
      <c r="BG33" s="14" t="s">
        <v>9</v>
      </c>
    </row>
    <row r="34" spans="1:59" x14ac:dyDescent="0.25">
      <c r="A34" t="s">
        <v>14</v>
      </c>
      <c r="B34" t="s">
        <v>19</v>
      </c>
      <c r="D34" s="18"/>
      <c r="E34" s="9"/>
      <c r="F34" s="9">
        <v>2</v>
      </c>
      <c r="G34" s="10"/>
      <c r="H34" s="10"/>
      <c r="I34" s="9"/>
      <c r="J34" s="10"/>
      <c r="K34" s="11"/>
      <c r="L34" s="13"/>
      <c r="M34" s="10"/>
      <c r="N34" s="10">
        <v>4</v>
      </c>
      <c r="O34" s="10"/>
      <c r="P34" s="9"/>
      <c r="Q34" s="10"/>
      <c r="R34" s="10"/>
      <c r="S34" s="9"/>
      <c r="T34" s="10"/>
      <c r="U34" s="10"/>
      <c r="V34" s="10"/>
      <c r="W34" s="9"/>
      <c r="X34" s="10"/>
      <c r="Y34" s="10"/>
      <c r="Z34" s="10"/>
      <c r="AA34" s="9"/>
      <c r="AB34" s="10"/>
      <c r="AC34" s="12"/>
      <c r="AD34" s="10"/>
      <c r="AE34" s="9"/>
      <c r="AF34" s="12"/>
      <c r="AG34" s="10"/>
      <c r="AH34" s="9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F34" s="26">
        <f t="shared" si="4"/>
        <v>6</v>
      </c>
      <c r="BG34" s="14" t="s">
        <v>9</v>
      </c>
    </row>
    <row r="35" spans="1:59" x14ac:dyDescent="0.25">
      <c r="A35" t="s">
        <v>14</v>
      </c>
      <c r="B35" t="s">
        <v>15</v>
      </c>
      <c r="D35" s="18"/>
      <c r="E35" s="9"/>
      <c r="F35" s="9">
        <v>14</v>
      </c>
      <c r="G35" s="10"/>
      <c r="H35" s="10"/>
      <c r="I35" s="9"/>
      <c r="J35" s="10"/>
      <c r="K35" s="11"/>
      <c r="L35" s="13"/>
      <c r="M35" s="10">
        <v>5</v>
      </c>
      <c r="N35" s="10"/>
      <c r="O35" s="10"/>
      <c r="P35" s="9"/>
      <c r="Q35" s="10"/>
      <c r="R35" s="10"/>
      <c r="S35" s="9"/>
      <c r="T35" s="10"/>
      <c r="U35" s="10"/>
      <c r="V35" s="10"/>
      <c r="W35" s="9"/>
      <c r="X35" s="10"/>
      <c r="Y35" s="10"/>
      <c r="Z35" s="10"/>
      <c r="AA35" s="9"/>
      <c r="AB35" s="10"/>
      <c r="AC35" s="12"/>
      <c r="AD35" s="10"/>
      <c r="AE35" s="9"/>
      <c r="AF35" s="12"/>
      <c r="AG35" s="10"/>
      <c r="AH35" s="9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F35" s="26">
        <f t="shared" si="4"/>
        <v>19</v>
      </c>
      <c r="BG35" s="14" t="s">
        <v>9</v>
      </c>
    </row>
    <row r="36" spans="1:59" x14ac:dyDescent="0.25">
      <c r="A36" t="s">
        <v>14</v>
      </c>
      <c r="B36" t="s">
        <v>46</v>
      </c>
      <c r="D36" s="18"/>
      <c r="E36" s="9"/>
      <c r="F36" s="9">
        <v>6</v>
      </c>
      <c r="G36" s="10"/>
      <c r="H36" s="10"/>
      <c r="I36" s="9"/>
      <c r="J36" s="10">
        <v>1</v>
      </c>
      <c r="K36" s="11"/>
      <c r="L36" s="13"/>
      <c r="M36" s="10">
        <v>2</v>
      </c>
      <c r="N36" s="10"/>
      <c r="O36" s="10"/>
      <c r="P36" s="9"/>
      <c r="Q36" s="10"/>
      <c r="R36" s="10"/>
      <c r="S36" s="9"/>
      <c r="T36" s="10"/>
      <c r="U36" s="10"/>
      <c r="V36" s="10"/>
      <c r="W36" s="9"/>
      <c r="X36" s="10"/>
      <c r="Y36" s="10"/>
      <c r="Z36" s="10"/>
      <c r="AA36" s="9"/>
      <c r="AB36" s="10"/>
      <c r="AC36" s="12"/>
      <c r="AD36" s="10"/>
      <c r="AE36" s="9"/>
      <c r="AF36" s="12"/>
      <c r="AG36" s="10"/>
      <c r="AH36" s="9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F36" s="26">
        <f t="shared" si="4"/>
        <v>9</v>
      </c>
      <c r="BG36" s="14" t="s">
        <v>9</v>
      </c>
    </row>
    <row r="37" spans="1:59" x14ac:dyDescent="0.25">
      <c r="A37" s="19" t="s">
        <v>14</v>
      </c>
      <c r="B37" s="19" t="s">
        <v>45</v>
      </c>
      <c r="C37" s="24"/>
      <c r="D37" s="52"/>
      <c r="E37" s="20"/>
      <c r="F37" s="20">
        <v>14</v>
      </c>
      <c r="G37" s="21">
        <v>2</v>
      </c>
      <c r="H37" s="21"/>
      <c r="I37" s="20"/>
      <c r="J37" s="21"/>
      <c r="K37" s="22"/>
      <c r="L37" s="23"/>
      <c r="M37" s="21">
        <v>1</v>
      </c>
      <c r="N37" s="21"/>
      <c r="O37" s="21"/>
      <c r="P37" s="20"/>
      <c r="Q37" s="21"/>
      <c r="R37" s="21"/>
      <c r="S37" s="20"/>
      <c r="T37" s="21"/>
      <c r="U37" s="21"/>
      <c r="V37" s="21"/>
      <c r="W37" s="20"/>
      <c r="X37" s="21"/>
      <c r="Y37" s="21"/>
      <c r="Z37" s="21"/>
      <c r="AA37" s="20"/>
      <c r="AB37" s="21"/>
      <c r="AC37" s="24"/>
      <c r="AD37" s="21"/>
      <c r="AE37" s="20"/>
      <c r="AF37" s="24"/>
      <c r="AG37" s="21"/>
      <c r="AH37" s="20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46">
        <f t="shared" si="4"/>
        <v>17</v>
      </c>
      <c r="BG37" s="47" t="s">
        <v>9</v>
      </c>
    </row>
    <row r="38" spans="1:59" x14ac:dyDescent="0.25">
      <c r="BF38" s="26"/>
    </row>
  </sheetData>
  <phoneticPr fontId="2" type="noConversion"/>
  <pageMargins left="0.70866141732283472" right="0.70866141732283472" top="0.78740157480314965" bottom="0.78740157480314965" header="0.31496062992125984" footer="0.31496062992125984"/>
  <pageSetup paperSize="9" scale="51" fitToHeight="4" orientation="landscape" r:id="rId1"/>
  <ignoredErrors>
    <ignoredError sqref="BF14 BF19 C16 BF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1E49A-0216-4DA2-B218-B3E13AAD123A}">
  <dimension ref="A1:AG19"/>
  <sheetViews>
    <sheetView workbookViewId="0">
      <selection activeCell="AH12" sqref="AH12"/>
    </sheetView>
  </sheetViews>
  <sheetFormatPr baseColWidth="10" defaultColWidth="11.5703125" defaultRowHeight="15" x14ac:dyDescent="0.25"/>
  <cols>
    <col min="1" max="1" width="19.7109375" customWidth="1"/>
    <col min="2" max="2" width="6.42578125" customWidth="1"/>
    <col min="3" max="4" width="3.7109375" customWidth="1"/>
    <col min="5" max="5" width="3.7109375" style="15" customWidth="1"/>
    <col min="6" max="31" width="3.7109375" customWidth="1"/>
    <col min="32" max="32" width="4.42578125" style="10" customWidth="1"/>
    <col min="33" max="33" width="4.7109375" customWidth="1"/>
  </cols>
  <sheetData>
    <row r="1" spans="1:33" s="62" customFormat="1" ht="184.15" customHeight="1" x14ac:dyDescent="0.25">
      <c r="A1" s="58" t="s">
        <v>7</v>
      </c>
      <c r="B1" s="59" t="s">
        <v>73</v>
      </c>
      <c r="C1" s="59" t="s">
        <v>5</v>
      </c>
      <c r="D1" s="59" t="s">
        <v>16</v>
      </c>
      <c r="E1" s="60" t="s">
        <v>3</v>
      </c>
      <c r="F1" s="59" t="s">
        <v>13</v>
      </c>
      <c r="G1" s="59" t="s">
        <v>56</v>
      </c>
      <c r="H1" s="59" t="s">
        <v>85</v>
      </c>
      <c r="I1" s="59" t="s">
        <v>4</v>
      </c>
      <c r="J1" s="59" t="s">
        <v>17</v>
      </c>
      <c r="K1" s="59" t="s">
        <v>12</v>
      </c>
      <c r="L1" s="59" t="s">
        <v>82</v>
      </c>
      <c r="M1" s="59" t="s">
        <v>34</v>
      </c>
      <c r="N1" s="59" t="s">
        <v>43</v>
      </c>
      <c r="O1" s="59" t="s">
        <v>2</v>
      </c>
      <c r="P1" s="59" t="s">
        <v>54</v>
      </c>
      <c r="Q1" s="59" t="s">
        <v>10</v>
      </c>
      <c r="R1" s="59" t="s">
        <v>27</v>
      </c>
      <c r="S1" s="59" t="s">
        <v>63</v>
      </c>
      <c r="T1" s="59" t="s">
        <v>1</v>
      </c>
      <c r="U1" s="59" t="s">
        <v>11</v>
      </c>
      <c r="V1" s="59" t="s">
        <v>68</v>
      </c>
      <c r="W1" s="59" t="s">
        <v>75</v>
      </c>
      <c r="X1" s="59" t="s">
        <v>77</v>
      </c>
      <c r="Y1" s="59" t="s">
        <v>36</v>
      </c>
      <c r="Z1" s="59" t="s">
        <v>74</v>
      </c>
      <c r="AA1" s="59" t="s">
        <v>69</v>
      </c>
      <c r="AB1" s="59" t="s">
        <v>87</v>
      </c>
      <c r="AC1" s="59" t="s">
        <v>86</v>
      </c>
      <c r="AD1" s="59" t="s">
        <v>8</v>
      </c>
      <c r="AE1" s="59" t="s">
        <v>93</v>
      </c>
      <c r="AF1" s="61" t="s">
        <v>0</v>
      </c>
      <c r="AG1" s="59" t="s">
        <v>65</v>
      </c>
    </row>
    <row r="2" spans="1:33" x14ac:dyDescent="0.25">
      <c r="A2" s="55" t="s">
        <v>70</v>
      </c>
      <c r="B2" s="55" t="s">
        <v>30</v>
      </c>
      <c r="C2" s="56">
        <v>26</v>
      </c>
      <c r="D2" s="56">
        <v>17</v>
      </c>
      <c r="E2" s="57">
        <v>9</v>
      </c>
      <c r="F2" s="56">
        <v>4</v>
      </c>
      <c r="G2" s="56">
        <v>3</v>
      </c>
      <c r="H2" s="56">
        <v>1</v>
      </c>
      <c r="I2" s="56">
        <v>5</v>
      </c>
      <c r="J2" s="56">
        <v>1</v>
      </c>
      <c r="K2" s="56"/>
      <c r="L2" s="56">
        <v>5</v>
      </c>
      <c r="M2" s="56"/>
      <c r="N2" s="56"/>
      <c r="O2" s="56">
        <v>1</v>
      </c>
      <c r="P2" s="56"/>
      <c r="Q2" s="56"/>
      <c r="R2" s="56"/>
      <c r="S2" s="56"/>
      <c r="T2" s="56"/>
      <c r="U2" s="56"/>
      <c r="V2" s="56">
        <v>1</v>
      </c>
      <c r="W2" s="56"/>
      <c r="X2" s="56">
        <v>1</v>
      </c>
      <c r="Y2" s="56"/>
      <c r="Z2" s="56"/>
      <c r="AA2" s="56"/>
      <c r="AB2" s="56"/>
      <c r="AC2" s="56">
        <v>1</v>
      </c>
      <c r="AD2" s="56"/>
      <c r="AE2" s="56"/>
      <c r="AF2" s="56">
        <v>20</v>
      </c>
      <c r="AG2" s="63">
        <v>95</v>
      </c>
    </row>
    <row r="3" spans="1:33" x14ac:dyDescent="0.25"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G3" s="64"/>
    </row>
    <row r="4" spans="1:33" x14ac:dyDescent="0.25">
      <c r="A4" s="55" t="s">
        <v>70</v>
      </c>
      <c r="B4" s="55" t="s">
        <v>24</v>
      </c>
      <c r="C4" s="56">
        <v>9</v>
      </c>
      <c r="D4" s="56">
        <v>20</v>
      </c>
      <c r="E4" s="56">
        <v>17</v>
      </c>
      <c r="F4" s="56">
        <v>1</v>
      </c>
      <c r="G4" s="56">
        <v>6</v>
      </c>
      <c r="H4" s="56">
        <v>2</v>
      </c>
      <c r="I4" s="56"/>
      <c r="J4" s="56"/>
      <c r="K4" s="56">
        <v>1</v>
      </c>
      <c r="L4" s="56">
        <v>1</v>
      </c>
      <c r="M4" s="56">
        <v>3</v>
      </c>
      <c r="N4" s="56">
        <v>1</v>
      </c>
      <c r="O4" s="56"/>
      <c r="P4" s="56">
        <v>1</v>
      </c>
      <c r="Q4" s="56"/>
      <c r="R4" s="56"/>
      <c r="S4" s="56"/>
      <c r="T4" s="56"/>
      <c r="U4" s="56"/>
      <c r="V4" s="56"/>
      <c r="W4" s="56"/>
      <c r="X4" s="56"/>
      <c r="Y4" s="56">
        <v>3</v>
      </c>
      <c r="Z4" s="56">
        <v>1</v>
      </c>
      <c r="AA4" s="56"/>
      <c r="AB4" s="56"/>
      <c r="AC4" s="56"/>
      <c r="AD4" s="56"/>
      <c r="AE4" s="56"/>
      <c r="AF4" s="56"/>
      <c r="AG4" s="63">
        <v>66</v>
      </c>
    </row>
    <row r="5" spans="1:33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G5" s="64"/>
    </row>
    <row r="6" spans="1:33" x14ac:dyDescent="0.25">
      <c r="A6" s="55" t="s">
        <v>70</v>
      </c>
      <c r="B6" s="55" t="s">
        <v>66</v>
      </c>
      <c r="C6" s="56">
        <v>7</v>
      </c>
      <c r="D6" s="56">
        <v>17</v>
      </c>
      <c r="E6" s="56">
        <v>1</v>
      </c>
      <c r="F6" s="56">
        <v>2</v>
      </c>
      <c r="G6" s="56"/>
      <c r="H6" s="56">
        <v>1</v>
      </c>
      <c r="I6" s="56"/>
      <c r="J6" s="56"/>
      <c r="K6" s="56"/>
      <c r="L6" s="56"/>
      <c r="M6" s="56">
        <v>1</v>
      </c>
      <c r="N6" s="56"/>
      <c r="O6" s="56"/>
      <c r="P6" s="56"/>
      <c r="Q6" s="56"/>
      <c r="R6" s="56"/>
      <c r="S6" s="56"/>
      <c r="T6" s="56"/>
      <c r="U6" s="56">
        <v>2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>
        <v>11</v>
      </c>
      <c r="AG6" s="63">
        <v>42</v>
      </c>
    </row>
    <row r="7" spans="1:33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G7" s="64"/>
    </row>
    <row r="8" spans="1:33" x14ac:dyDescent="0.25">
      <c r="A8" s="55" t="s">
        <v>70</v>
      </c>
      <c r="B8" s="55" t="s">
        <v>31</v>
      </c>
      <c r="C8" s="56">
        <v>2</v>
      </c>
      <c r="D8" s="56">
        <v>27</v>
      </c>
      <c r="E8" s="56">
        <v>1</v>
      </c>
      <c r="F8" s="56">
        <v>3</v>
      </c>
      <c r="G8" s="56">
        <v>11</v>
      </c>
      <c r="H8" s="56"/>
      <c r="I8" s="56"/>
      <c r="J8" s="56">
        <v>3</v>
      </c>
      <c r="K8" s="56">
        <v>1</v>
      </c>
      <c r="L8" s="56">
        <v>3</v>
      </c>
      <c r="M8" s="56">
        <v>3</v>
      </c>
      <c r="N8" s="56"/>
      <c r="O8" s="56"/>
      <c r="P8" s="56"/>
      <c r="Q8" s="56">
        <v>1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63">
        <v>55</v>
      </c>
    </row>
    <row r="9" spans="1:33" x14ac:dyDescent="0.2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G9" s="64"/>
    </row>
    <row r="10" spans="1:33" x14ac:dyDescent="0.25">
      <c r="A10" s="55" t="s">
        <v>70</v>
      </c>
      <c r="B10" s="55" t="s">
        <v>67</v>
      </c>
      <c r="C10" s="56">
        <v>1</v>
      </c>
      <c r="D10" s="56">
        <v>6</v>
      </c>
      <c r="E10" s="56">
        <v>25</v>
      </c>
      <c r="F10" s="56">
        <v>9</v>
      </c>
      <c r="G10" s="56">
        <v>5</v>
      </c>
      <c r="H10" s="56">
        <v>13</v>
      </c>
      <c r="I10" s="56">
        <v>1</v>
      </c>
      <c r="J10" s="56">
        <v>10</v>
      </c>
      <c r="K10" s="56">
        <v>11</v>
      </c>
      <c r="L10" s="56"/>
      <c r="M10" s="56">
        <v>3</v>
      </c>
      <c r="N10" s="56">
        <v>2</v>
      </c>
      <c r="O10" s="56">
        <v>4</v>
      </c>
      <c r="P10" s="56"/>
      <c r="Q10" s="56"/>
      <c r="R10" s="56"/>
      <c r="S10" s="56">
        <v>3</v>
      </c>
      <c r="T10" s="56">
        <v>1</v>
      </c>
      <c r="U10" s="56"/>
      <c r="V10" s="56">
        <v>1</v>
      </c>
      <c r="W10" s="56">
        <v>1</v>
      </c>
      <c r="X10" s="56"/>
      <c r="Y10" s="56"/>
      <c r="Z10" s="56"/>
      <c r="AA10" s="56">
        <v>1</v>
      </c>
      <c r="AB10" s="56"/>
      <c r="AC10" s="56"/>
      <c r="AD10" s="56"/>
      <c r="AE10" s="56"/>
      <c r="AF10" s="56">
        <v>21</v>
      </c>
      <c r="AG10" s="63">
        <v>118</v>
      </c>
    </row>
    <row r="11" spans="1:33" x14ac:dyDescent="0.2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G11" s="64"/>
    </row>
    <row r="12" spans="1:33" x14ac:dyDescent="0.25">
      <c r="A12" s="55" t="s">
        <v>70</v>
      </c>
      <c r="B12" s="55" t="s">
        <v>32</v>
      </c>
      <c r="C12" s="56">
        <v>3</v>
      </c>
      <c r="D12" s="56">
        <v>40</v>
      </c>
      <c r="E12" s="57">
        <v>22</v>
      </c>
      <c r="F12" s="56">
        <v>2</v>
      </c>
      <c r="G12" s="56">
        <v>8</v>
      </c>
      <c r="H12" s="56">
        <v>7</v>
      </c>
      <c r="I12" s="56">
        <v>1</v>
      </c>
      <c r="J12" s="56">
        <v>8</v>
      </c>
      <c r="K12" s="56">
        <v>1</v>
      </c>
      <c r="L12" s="56"/>
      <c r="M12" s="56"/>
      <c r="N12" s="56"/>
      <c r="O12" s="56">
        <v>2</v>
      </c>
      <c r="P12" s="56">
        <v>2</v>
      </c>
      <c r="Q12" s="56"/>
      <c r="R12" s="56"/>
      <c r="S12" s="56"/>
      <c r="T12" s="56">
        <v>6</v>
      </c>
      <c r="U12" s="56"/>
      <c r="V12" s="56"/>
      <c r="W12" s="56"/>
      <c r="X12" s="56">
        <v>1</v>
      </c>
      <c r="Y12" s="56"/>
      <c r="Z12" s="56"/>
      <c r="AA12" s="56"/>
      <c r="AB12" s="56"/>
      <c r="AC12" s="56"/>
      <c r="AD12" s="56">
        <v>1</v>
      </c>
      <c r="AE12" s="56">
        <v>1</v>
      </c>
      <c r="AF12" s="56">
        <v>56</v>
      </c>
      <c r="AG12" s="63">
        <v>161</v>
      </c>
    </row>
    <row r="13" spans="1:33" x14ac:dyDescent="0.25">
      <c r="C13" s="10"/>
      <c r="D13" s="10"/>
      <c r="E13" s="11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</row>
    <row r="14" spans="1:33" x14ac:dyDescent="0.25">
      <c r="A14" s="55" t="s">
        <v>72</v>
      </c>
      <c r="B14" s="55" t="s">
        <v>24</v>
      </c>
      <c r="C14" s="56">
        <v>6</v>
      </c>
      <c r="D14" s="56">
        <v>53</v>
      </c>
      <c r="E14" s="57">
        <v>29</v>
      </c>
      <c r="F14" s="56">
        <v>8</v>
      </c>
      <c r="G14" s="56">
        <v>2</v>
      </c>
      <c r="H14" s="56">
        <v>8</v>
      </c>
      <c r="I14" s="56">
        <v>2</v>
      </c>
      <c r="J14" s="56">
        <v>3</v>
      </c>
      <c r="K14" s="56"/>
      <c r="L14" s="56"/>
      <c r="M14" s="56"/>
      <c r="N14" s="56">
        <v>1</v>
      </c>
      <c r="O14" s="56"/>
      <c r="P14" s="56">
        <v>1</v>
      </c>
      <c r="Q14" s="56">
        <v>1</v>
      </c>
      <c r="R14" s="56">
        <v>18</v>
      </c>
      <c r="S14" s="56">
        <v>5</v>
      </c>
      <c r="T14" s="56"/>
      <c r="U14" s="56"/>
      <c r="V14" s="56"/>
      <c r="W14" s="56">
        <v>1</v>
      </c>
      <c r="X14" s="56"/>
      <c r="Y14" s="56"/>
      <c r="Z14" s="56"/>
      <c r="AA14" s="56"/>
      <c r="AB14" s="56">
        <v>1</v>
      </c>
      <c r="AC14" s="56"/>
      <c r="AD14" s="56"/>
      <c r="AE14" s="56"/>
      <c r="AF14" s="56">
        <v>44</v>
      </c>
      <c r="AG14" s="63">
        <v>183</v>
      </c>
    </row>
    <row r="15" spans="1:33" x14ac:dyDescent="0.25">
      <c r="C15" s="10"/>
      <c r="D15" s="10"/>
      <c r="E15" s="11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G15" s="64"/>
    </row>
    <row r="16" spans="1:33" x14ac:dyDescent="0.25">
      <c r="A16" s="55" t="s">
        <v>71</v>
      </c>
      <c r="B16" s="55" t="s">
        <v>25</v>
      </c>
      <c r="C16" s="56"/>
      <c r="D16" s="56"/>
      <c r="E16" s="56"/>
      <c r="F16" s="56"/>
      <c r="G16" s="56"/>
      <c r="H16" s="56"/>
      <c r="I16" s="56">
        <v>7</v>
      </c>
      <c r="J16" s="56"/>
      <c r="K16" s="56"/>
      <c r="L16" s="56">
        <v>1</v>
      </c>
      <c r="M16" s="56"/>
      <c r="N16" s="56"/>
      <c r="O16" s="56"/>
      <c r="P16" s="56"/>
      <c r="Q16" s="56"/>
      <c r="R16" s="56">
        <v>37</v>
      </c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63">
        <v>46</v>
      </c>
    </row>
    <row r="17" spans="1:33" x14ac:dyDescent="0.25">
      <c r="A17" t="s">
        <v>91</v>
      </c>
      <c r="C17" s="10">
        <f t="shared" ref="C17:AG17" si="0">SUM(C2:C16)</f>
        <v>54</v>
      </c>
      <c r="D17" s="10">
        <f t="shared" si="0"/>
        <v>180</v>
      </c>
      <c r="E17" s="11">
        <f t="shared" si="0"/>
        <v>104</v>
      </c>
      <c r="F17" s="10">
        <f t="shared" si="0"/>
        <v>29</v>
      </c>
      <c r="G17" s="10">
        <f t="shared" si="0"/>
        <v>35</v>
      </c>
      <c r="H17" s="10">
        <f t="shared" si="0"/>
        <v>32</v>
      </c>
      <c r="I17" s="10">
        <f t="shared" si="0"/>
        <v>16</v>
      </c>
      <c r="J17" s="10">
        <f t="shared" si="0"/>
        <v>25</v>
      </c>
      <c r="K17" s="10">
        <f t="shared" si="0"/>
        <v>14</v>
      </c>
      <c r="L17" s="10">
        <f t="shared" si="0"/>
        <v>10</v>
      </c>
      <c r="M17" s="10">
        <f t="shared" si="0"/>
        <v>10</v>
      </c>
      <c r="N17" s="10">
        <f t="shared" si="0"/>
        <v>4</v>
      </c>
      <c r="O17" s="10">
        <f t="shared" si="0"/>
        <v>7</v>
      </c>
      <c r="P17" s="10">
        <f t="shared" si="0"/>
        <v>4</v>
      </c>
      <c r="Q17" s="10">
        <f t="shared" si="0"/>
        <v>2</v>
      </c>
      <c r="R17" s="10">
        <f t="shared" si="0"/>
        <v>55</v>
      </c>
      <c r="S17" s="10">
        <f t="shared" si="0"/>
        <v>8</v>
      </c>
      <c r="T17" s="10">
        <f t="shared" si="0"/>
        <v>7</v>
      </c>
      <c r="U17" s="10">
        <f t="shared" si="0"/>
        <v>2</v>
      </c>
      <c r="V17" s="10">
        <f t="shared" si="0"/>
        <v>2</v>
      </c>
      <c r="W17" s="10">
        <f t="shared" si="0"/>
        <v>2</v>
      </c>
      <c r="X17" s="10">
        <f t="shared" si="0"/>
        <v>2</v>
      </c>
      <c r="Y17" s="10">
        <f t="shared" si="0"/>
        <v>3</v>
      </c>
      <c r="Z17" s="10">
        <f t="shared" si="0"/>
        <v>1</v>
      </c>
      <c r="AA17" s="10">
        <f t="shared" si="0"/>
        <v>1</v>
      </c>
      <c r="AB17" s="10">
        <f t="shared" si="0"/>
        <v>1</v>
      </c>
      <c r="AC17" s="10">
        <f t="shared" si="0"/>
        <v>1</v>
      </c>
      <c r="AD17" s="10">
        <f t="shared" si="0"/>
        <v>1</v>
      </c>
      <c r="AE17" s="10"/>
      <c r="AF17" s="10">
        <f t="shared" si="0"/>
        <v>152</v>
      </c>
      <c r="AG17">
        <f t="shared" si="0"/>
        <v>766</v>
      </c>
    </row>
    <row r="18" spans="1:33" x14ac:dyDescent="0.25">
      <c r="C18" s="10"/>
      <c r="D18" s="10"/>
      <c r="E18" s="11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</row>
    <row r="19" spans="1:33" x14ac:dyDescent="0.25">
      <c r="A19" t="s">
        <v>88</v>
      </c>
      <c r="C19" s="64">
        <f>COUNT(C2:C16)</f>
        <v>7</v>
      </c>
      <c r="D19" s="64">
        <f t="shared" ref="D19:AD19" si="1">COUNT(D2:D16)</f>
        <v>7</v>
      </c>
      <c r="E19" s="64">
        <f t="shared" si="1"/>
        <v>7</v>
      </c>
      <c r="F19" s="64">
        <f>COUNT(F2:F16)</f>
        <v>7</v>
      </c>
      <c r="G19" s="64">
        <f>COUNT(G2:G16)</f>
        <v>6</v>
      </c>
      <c r="H19" s="64">
        <f>COUNT(H2:H16)</f>
        <v>6</v>
      </c>
      <c r="I19">
        <f t="shared" si="1"/>
        <v>5</v>
      </c>
      <c r="J19">
        <f t="shared" si="1"/>
        <v>5</v>
      </c>
      <c r="K19">
        <f t="shared" si="1"/>
        <v>4</v>
      </c>
      <c r="L19">
        <f t="shared" si="1"/>
        <v>4</v>
      </c>
      <c r="M19">
        <f t="shared" si="1"/>
        <v>4</v>
      </c>
      <c r="N19">
        <f>COUNT(N2:N16)</f>
        <v>3</v>
      </c>
      <c r="O19">
        <f>COUNT(O2:O16)</f>
        <v>3</v>
      </c>
      <c r="P19">
        <f>COUNT(P2:P16)</f>
        <v>3</v>
      </c>
      <c r="Q19">
        <f>COUNT(Q2:Q16)</f>
        <v>2</v>
      </c>
      <c r="R19">
        <f t="shared" si="1"/>
        <v>2</v>
      </c>
      <c r="S19">
        <f>COUNT(S2:S16)</f>
        <v>2</v>
      </c>
      <c r="T19">
        <f t="shared" si="1"/>
        <v>2</v>
      </c>
      <c r="U19">
        <f t="shared" si="1"/>
        <v>1</v>
      </c>
      <c r="V19">
        <f>COUNT(V2:V16)</f>
        <v>2</v>
      </c>
      <c r="W19">
        <f t="shared" si="1"/>
        <v>2</v>
      </c>
      <c r="X19">
        <f>COUNT(X2:X16)</f>
        <v>2</v>
      </c>
      <c r="Y19">
        <f>COUNT(Y2:Y16)</f>
        <v>1</v>
      </c>
      <c r="Z19">
        <f>COUNT(Z2:Z16)</f>
        <v>1</v>
      </c>
      <c r="AA19">
        <f>COUNT(AA2:AA16)</f>
        <v>1</v>
      </c>
      <c r="AB19">
        <f>COUNT(AB2:AB16)</f>
        <v>1</v>
      </c>
      <c r="AC19">
        <f t="shared" si="1"/>
        <v>1</v>
      </c>
      <c r="AD19">
        <f t="shared" si="1"/>
        <v>1</v>
      </c>
      <c r="AG19" s="6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data_Count</vt:lpstr>
      <vt:lpstr>data_simplified_Piecharts</vt:lpstr>
      <vt:lpstr>data_Count!Druckbereich</vt:lpstr>
    </vt:vector>
  </TitlesOfParts>
  <Company>Goethe-Universitaet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Hoehn</dc:creator>
  <cp:lastModifiedBy>Alexa Höhn</cp:lastModifiedBy>
  <cp:lastPrinted>2025-10-23T12:40:17Z</cp:lastPrinted>
  <dcterms:created xsi:type="dcterms:W3CDTF">2020-05-14T11:57:33Z</dcterms:created>
  <dcterms:modified xsi:type="dcterms:W3CDTF">2025-10-29T11:52:07Z</dcterms:modified>
</cp:coreProperties>
</file>